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<sst xmlns="http://schemas.openxmlformats.org/spreadsheetml/2006/main" count="6223" uniqueCount="1568">
  <si>
    <t>长期末端公示2025年4月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</si>
  <si>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</si>
  <si>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</si>
  <si>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</si>
  <si>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</si>
  <si>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</si>
  <si>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</si>
  <si>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</si>
  <si>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</si>
  <si>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</si>
  <si>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</si>
  <si>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</si>
  <si>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</si>
  <si>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</si>
  <si>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</si>
  <si>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</si>
  <si>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</si>
  <si>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</si>
  <si>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</si>
  <si>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</si>
  <si>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</si>
  <si>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</si>
  <si>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</si>
  <si>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</si>
  <si>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</si>
  <si>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</si>
  <si>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</si>
  <si>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</si>
  <si>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</si>
  <si>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</si>
  <si>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</si>
  <si>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</si>
  <si>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</si>
  <si>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</si>
  <si>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</si>
  <si>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</si>
  <si>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</si>
  <si>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</si>
  <si>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</si>
  <si>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</si>
  <si>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</si>
  <si>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</si>
  <si>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</si>
  <si>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</si>
  <si>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</si>
  <si>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</si>
  <si>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</si>
  <si>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</si>
  <si>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</si>
  <si>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</si>
  <si>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</si>
  <si>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</si>
  <si>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</si>
  <si>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</si>
  <si>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</si>
  <si>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</si>
  <si>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</si>
  <si>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</si>
  <si>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</si>
  <si>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</si>
  <si>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</si>
  <si>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</si>
  <si>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</si>
  <si>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</si>
  <si>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</si>
  <si>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</si>
  <si>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</si>
  <si>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</si>
  <si>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</si>
  <si>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</si>
  <si>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</si>
  <si>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</si>
  <si>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</si>
  <si>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</si>
  <si>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</si>
  <si>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</si>
  <si>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</si>
  <si>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</si>
  <si>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</si>
  <si>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</si>
  <si>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</si>
  <si>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</si>
  <si>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</si>
  <si>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</si>
  <si>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</si>
  <si>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</si>
  <si>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</si>
  <si>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</si>
  <si>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</si>
  <si>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</si>
  <si>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</si>
  <si>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</si>
  <si>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</si>
  <si>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</si>
  <si>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</si>
  <si>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</si>
  <si>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</si>
  <si>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</si>
  <si>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</si>
  <si>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</si>
  <si>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</si>
  <si>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</si>
  <si>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</si>
  <si>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</si>
  <si>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</si>
  <si>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</si>
  <si>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</si>
  <si>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</si>
  <si>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</si>
  <si>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</si>
  <si>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</si>
  <si>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</si>
  <si>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</si>
  <si>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</si>
  <si>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</si>
  <si>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</si>
  <si>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</si>
  <si>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</si>
  <si>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</si>
  <si>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</si>
  <si>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</si>
  <si>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</si>
  <si>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</si>
  <si>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</si>
  <si>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</si>
  <si>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</si>
  <si>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</si>
  <si>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</si>
  <si>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</si>
  <si>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</si>
  <si>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</si>
  <si>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</si>
  <si>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</si>
  <si>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</si>
  <si>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</si>
  <si>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</si>
  <si>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</si>
  <si>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</si>
  <si>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</si>
  <si>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</si>
  <si>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</si>
  <si>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</si>
  <si>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</si>
  <si>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</si>
  <si>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</si>
  <si>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</si>
  <si>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</si>
  <si>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</si>
  <si>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</si>
  <si>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</si>
  <si>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</si>
  <si>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</si>
  <si>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</si>
  <si>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</si>
  <si>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</si>
  <si>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</si>
  <si>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</si>
  <si>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</si>
  <si>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</si>
  <si>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</si>
  <si>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</si>
  <si>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</si>
  <si>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</si>
  <si>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</si>
  <si>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</si>
  <si>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</si>
  <si>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</si>
  <si>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</si>
  <si>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</si>
  <si>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</si>
  <si>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</si>
  <si>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</si>
  <si>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</si>
  <si>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</si>
  <si>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</si>
  <si>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</si>
  <si>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</si>
  <si>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</si>
  <si>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</si>
  <si>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</si>
  <si>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</si>
  <si>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</si>
  <si>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</si>
  <si>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</si>
  <si>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</si>
  <si>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</si>
  <si>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</si>
  <si>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</si>
  <si>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</si>
  <si>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</si>
  <si>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</si>
  <si>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</si>
  <si>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</si>
  <si>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</si>
  <si>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</si>
  <si>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</si>
  <si>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</si>
  <si>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</si>
  <si>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</si>
  <si>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</si>
  <si>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</si>
  <si>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</si>
  <si>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</si>
  <si>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</si>
  <si>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</si>
  <si>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</si>
  <si>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</si>
  <si>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</si>
  <si>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</si>
  <si>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</si>
  <si>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</si>
  <si>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</si>
  <si>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</si>
  <si>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</si>
  <si>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</si>
  <si>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</si>
  <si>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</si>
  <si>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</si>
  <si>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</si>
  <si>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</si>
  <si>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</si>
  <si>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</si>
  <si>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</si>
  <si>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</si>
  <si>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</si>
  <si>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</si>
  <si>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</si>
  <si>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</si>
  <si>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</si>
  <si>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</si>
  <si>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</si>
  <si>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</si>
  <si>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</si>
  <si>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</si>
  <si>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</si>
  <si>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</si>
  <si>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</si>
  <si>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</si>
  <si>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</si>
  <si>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</si>
  <si>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</si>
  <si>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</si>
  <si>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</si>
  <si>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</si>
  <si>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</si>
  <si>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</si>
  <si>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</si>
  <si>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</si>
  <si>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</si>
  <si>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</si>
  <si>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</si>
  <si>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</si>
  <si>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</si>
  <si>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</si>
  <si>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</si>
  <si>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</si>
  <si>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</si>
  <si>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</si>
  <si>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</si>
  <si>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</si>
  <si>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</si>
  <si>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</si>
  <si>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</si>
  <si>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</si>
  <si>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</si>
  <si>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</si>
  <si>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</si>
  <si>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</si>
  <si>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</si>
  <si>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</si>
  <si>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</si>
  <si>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</si>
  <si>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</si>
  <si>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</si>
  <si>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</si>
  <si>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</si>
  <si>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</si>
  <si>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</si>
  <si>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</si>
  <si>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</si>
  <si>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</si>
  <si>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</si>
  <si>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</si>
  <si>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</si>
  <si>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</si>
  <si>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</si>
  <si>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</si>
  <si>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</si>
  <si>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</si>
  <si>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</si>
  <si>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</si>
  <si>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</si>
  <si>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</si>
  <si>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</si>
  <si>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</si>
  <si>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</si>
  <si>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</si>
  <si>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</si>
  <si>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</si>
  <si>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</si>
  <si>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</si>
  <si>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</si>
  <si>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</si>
  <si>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</si>
  <si>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</si>
  <si>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</si>
  <si>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</si>
  <si>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</si>
  <si>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</si>
  <si>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</si>
  <si>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</si>
  <si>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</si>
  <si>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</si>
  <si>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</si>
  <si>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</si>
  <si>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</si>
  <si>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</si>
  <si>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</si>
  <si>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</si>
  <si>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</si>
  <si>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</si>
  <si>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</si>
  <si>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</si>
  <si>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</si>
  <si>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</si>
  <si>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</si>
  <si>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</si>
  <si>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</si>
  <si>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</si>
  <si>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</si>
  <si>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</si>
  <si>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</si>
  <si>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</si>
  <si>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</si>
  <si>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</si>
  <si>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</si>
  <si>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</si>
  <si>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</si>
  <si>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</si>
  <si>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</si>
  <si>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</si>
  <si>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</si>
  <si>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</si>
  <si>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</si>
  <si>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</si>
  <si>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</si>
  <si>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</si>
  <si>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</si>
  <si>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</si>
  <si>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</si>
  <si>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</si>
  <si>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</si>
  <si>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</si>
  <si>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</si>
  <si>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</si>
  <si>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</si>
  <si>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</si>
  <si>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</si>
  <si>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</si>
  <si>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</si>
  <si>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</si>
  <si>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</si>
  <si>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</si>
  <si>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</si>
  <si>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</si>
  <si>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</si>
  <si>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</si>
  <si>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</si>
  <si>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</si>
  <si>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</si>
  <si>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</si>
  <si>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</si>
  <si>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</si>
  <si>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</si>
  <si>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</si>
  <si>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</si>
  <si>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</si>
  <si>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</si>
  <si>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</si>
  <si>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</si>
  <si>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</si>
  <si>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</si>
  <si>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</si>
  <si>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</si>
  <si>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</si>
  <si>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</si>
  <si>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</si>
  <si>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</si>
  <si>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</si>
  <si>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</si>
  <si>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</si>
  <si>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</si>
  <si>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</si>
  <si>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</si>
  <si>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</si>
  <si>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</si>
  <si>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</si>
  <si>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</si>
  <si>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</si>
  <si>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</si>
  <si>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</si>
  <si>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</si>
  <si>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</si>
  <si>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</si>
  <si>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</si>
  <si>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</si>
  <si>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</si>
  <si>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</si>
  <si>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</si>
  <si>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</si>
  <si>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</si>
  <si>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</si>
  <si>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</si>
  <si>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</si>
  <si>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</si>
  <si>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</si>
  <si>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</si>
  <si>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</si>
  <si>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</si>
  <si>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</si>
  <si>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</si>
  <si>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</si>
  <si>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</si>
  <si>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</si>
  <si>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</si>
  <si>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</si>
  <si>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</si>
  <si>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</si>
  <si>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</si>
  <si>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</si>
  <si>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</si>
  <si>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</si>
  <si>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</si>
  <si>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</si>
  <si>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</si>
  <si>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</si>
  <si>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</si>
  <si>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</si>
  <si>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</si>
  <si>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</si>
  <si>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</si>
  <si>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</si>
  <si>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</si>
  <si>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</si>
  <si>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</si>
  <si>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</si>
  <si>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</si>
  <si>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</si>
  <si>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</si>
  <si>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</si>
  <si>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</si>
  <si>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</si>
  <si>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</si>
  <si>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</si>
  <si>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</si>
  <si>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</si>
  <si>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</si>
  <si>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</si>
  <si>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</si>
  <si>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</si>
  <si>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</si>
  <si>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</si>
  <si>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</si>
  <si>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</si>
  <si>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</si>
  <si>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</si>
  <si>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</si>
  <si>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</si>
  <si>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</si>
  <si>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</si>
  <si>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</si>
  <si>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</si>
  <si>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</si>
  <si>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</si>
  <si>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</si>
  <si>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</si>
  <si>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</si>
  <si>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</si>
  <si>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</si>
  <si>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</si>
  <si>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</si>
  <si>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</si>
  <si>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</si>
  <si>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</si>
  <si>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</si>
  <si>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</si>
  <si>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</si>
  <si>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</si>
  <si>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</si>
  <si>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</si>
  <si>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</si>
  <si>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</si>
  <si>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</si>
  <si>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</si>
  <si>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</si>
  <si>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</si>
  <si>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</si>
  <si>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</si>
  <si>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</si>
  <si>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</si>
  <si>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</si>
  <si>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</si>
  <si>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</si>
  <si>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</si>
  <si>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</si>
  <si>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</si>
  <si>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</si>
  <si>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</si>
  <si>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</si>
  <si>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</si>
  <si>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</si>
  <si>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</si>
  <si>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</si>
  <si>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</si>
  <si>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</si>
  <si>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</si>
  <si>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</si>
  <si>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</si>
  <si>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</si>
  <si>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</si>
  <si>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</si>
  <si>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</si>
  <si>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</si>
  <si>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</si>
  <si>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</si>
  <si>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</si>
  <si>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</si>
  <si>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</si>
  <si>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</si>
  <si>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</si>
  <si>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</si>
  <si>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</si>
  <si>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</si>
  <si>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</si>
  <si>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</si>
  <si>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</si>
  <si>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</si>
  <si>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</si>
  <si>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</si>
  <si>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</si>
  <si>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</si>
  <si>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</si>
  <si>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</si>
  <si>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</si>
  <si>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</si>
  <si>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</si>
  <si>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</si>
  <si>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</si>
  <si>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</si>
  <si>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</si>
  <si>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</si>
  <si>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</si>
  <si>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</si>
  <si>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</si>
  <si>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</si>
  <si>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</si>
  <si>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</si>
  <si>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</si>
  <si>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</si>
  <si>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</si>
  <si>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</si>
  <si>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</si>
  <si>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</si>
  <si>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</si>
  <si>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</si>
  <si>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</si>
  <si>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</si>
  <si>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</si>
  <si>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</si>
  <si>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</si>
  <si>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</si>
  <si>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</si>
  <si>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</si>
  <si>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</si>
  <si>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</si>
  <si>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</si>
  <si>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</si>
  <si>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</si>
  <si>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</si>
  <si>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</si>
  <si>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</si>
  <si>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</si>
  <si>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</si>
  <si>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</si>
  <si>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</si>
  <si>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</si>
  <si>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</si>
  <si>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</si>
  <si>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</si>
  <si>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</si>
  <si>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</si>
  <si>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</si>
  <si>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</si>
  <si>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</si>
  <si>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</si>
  <si>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</si>
  <si>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</si>
  <si>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</si>
  <si>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</si>
  <si>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</si>
  <si>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</si>
  <si>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</si>
  <si>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</si>
  <si>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</si>
  <si>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</si>
  <si>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</si>
  <si>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</si>
  <si>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</si>
  <si>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</si>
  <si>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</si>
  <si>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</si>
  <si>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</si>
  <si>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</si>
  <si>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</si>
  <si>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</si>
  <si>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</si>
  <si>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</si>
  <si>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</si>
  <si>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</si>
  <si>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</si>
  <si>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</si>
  <si>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</si>
  <si>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</si>
  <si>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</si>
  <si>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</si>
  <si>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</si>
  <si>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</si>
  <si>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</si>
  <si>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</si>
  <si>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</si>
  <si>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</si>
  <si>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</si>
  <si>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</si>
  <si>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</si>
  <si>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</si>
  <si>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</si>
  <si>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</si>
  <si>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</si>
  <si>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</si>
  <si>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</si>
  <si>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</si>
  <si>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</si>
  <si>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</si>
  <si>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</si>
  <si>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</si>
  <si>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</si>
  <si>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</si>
  <si>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</si>
  <si>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</si>
  <si>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</si>
  <si>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</si>
  <si>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</si>
  <si>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</si>
  <si>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</si>
  <si>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</si>
  <si>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</si>
  <si>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</si>
  <si>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</si>
  <si>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</si>
  <si>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</si>
  <si>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</si>
  <si>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</si>
  <si>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</si>
  <si>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</si>
  <si>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</si>
  <si>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</si>
  <si>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</si>
  <si>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</si>
  <si>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</si>
  <si>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</si>
  <si>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</si>
  <si>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</si>
  <si>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</si>
  <si>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</si>
  <si>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</si>
  <si>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</si>
  <si>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</si>
  <si>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</si>
  <si>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</si>
  <si>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</si>
  <si>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</si>
  <si>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</si>
  <si>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</si>
  <si>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</si>
  <si>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</si>
  <si>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</si>
  <si>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</si>
  <si>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</si>
  <si>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</si>
  <si>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</si>
  <si>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</si>
  <si>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</si>
  <si>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</si>
  <si>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</si>
  <si>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</si>
  <si>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</si>
  <si>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</si>
  <si>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</si>
  <si>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</si>
  <si>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</si>
  <si>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</si>
  <si>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</si>
  <si>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</si>
  <si>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</si>
  <si>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</si>
  <si>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</si>
  <si>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</si>
  <si>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</si>
  <si>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</si>
  <si>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</si>
  <si>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</si>
  <si>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</si>
  <si>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</si>
  <si>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</si>
  <si>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</si>
  <si>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</si>
  <si>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</si>
  <si>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</si>
  <si>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</si>
  <si>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</si>
  <si>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</si>
  <si>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</si>
  <si>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</si>
  <si>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</si>
  <si>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</si>
  <si>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</si>
  <si>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</si>
  <si>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</si>
  <si>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</si>
  <si>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</si>
  <si>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</si>
  <si>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</si>
  <si>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</si>
  <si>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</si>
  <si>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</si>
  <si>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</si>
  <si>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</si>
  <si>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</si>
  <si>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</si>
  <si>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</si>
  <si>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</si>
  <si>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</si>
  <si>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</si>
  <si>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</si>
  <si>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</si>
  <si>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</si>
  <si>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</si>
  <si>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</si>
  <si>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</si>
  <si>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</si>
  <si>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</si>
  <si>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</si>
  <si>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</si>
  <si>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</si>
  <si>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</si>
  <si>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</si>
  <si>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</si>
  <si>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</si>
  <si>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</si>
  <si>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</si>
  <si>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</si>
  <si>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</si>
  <si>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</si>
  <si>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</si>
  <si>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</si>
  <si>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</si>
  <si>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</si>
  <si>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</si>
  <si>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</si>
  <si>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</si>
  <si>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</si>
  <si>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</si>
  <si>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</si>
  <si>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</si>
  <si>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</si>
  <si>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</si>
  <si>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</si>
  <si>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</si>
  <si>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</si>
  <si>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</si>
  <si>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</si>
  <si>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</si>
  <si>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</si>
  <si>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</si>
  <si>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</si>
  <si>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</si>
  <si>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</si>
  <si>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</si>
  <si>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</si>
  <si>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</si>
  <si>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</si>
  <si>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</si>
  <si>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</si>
  <si>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</si>
  <si>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</si>
  <si>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</si>
  <si>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</si>
  <si>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</si>
  <si>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</si>
  <si>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</si>
  <si>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</si>
  <si>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</si>
  <si>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</si>
  <si>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</si>
  <si>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</si>
  <si>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</si>
  <si>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</si>
  <si>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</si>
  <si>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</si>
  <si>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</si>
  <si>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</si>
  <si>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</si>
  <si>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</si>
  <si>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</si>
  <si>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</si>
  <si>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</si>
  <si>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</si>
  <si>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</si>
  <si>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</si>
  <si>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</si>
  <si>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</si>
  <si>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</si>
  <si>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</si>
  <si>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</si>
  <si>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</si>
  <si>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</si>
  <si>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</si>
  <si>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</si>
  <si>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</si>
  <si>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</si>
  <si>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</si>
  <si>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</si>
  <si>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</si>
  <si>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</si>
  <si>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</si>
  <si>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</si>
  <si>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</si>
  <si>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</si>
  <si>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</si>
  <si>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</si>
  <si>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</si>
  <si>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</si>
  <si>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</si>
  <si>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</si>
  <si>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</si>
  <si>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</si>
  <si>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</si>
  <si>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</si>
  <si>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</si>
  <si>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</si>
  <si>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</si>
  <si>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</si>
  <si>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</si>
  <si>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</si>
  <si>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</si>
  <si>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</si>
  <si>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</si>
  <si>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</si>
  <si>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</si>
  <si>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</si>
  <si>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</si>
  <si>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</si>
  <si>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</si>
  <si>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</si>
  <si>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</si>
  <si>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</si>
  <si>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</si>
  <si>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</si>
  <si>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</si>
  <si>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</si>
  <si>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</si>
  <si>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</si>
  <si>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</si>
  <si>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</si>
  <si>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</si>
  <si>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</si>
  <si>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</si>
  <si>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</si>
  <si>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</si>
  <si>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</si>
  <si>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</si>
  <si>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</si>
  <si>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</si>
  <si>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</si>
  <si>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</si>
  <si>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</si>
  <si>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</si>
  <si>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</si>
  <si>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</si>
  <si>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</si>
  <si>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</si>
  <si>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</si>
  <si>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</si>
  <si>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</si>
  <si>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</si>
  <si>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</si>
  <si>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</si>
  <si>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</si>
  <si>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</si>
  <si>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</si>
  <si>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</si>
  <si>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</si>
  <si>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</si>
  <si>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</si>
  <si>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</si>
  <si>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</si>
  <si>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</si>
  <si>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</si>
  <si>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</si>
  <si>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</si>
  <si>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</si>
  <si>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</si>
  <si>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</si>
  <si>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</si>
  <si>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</si>
  <si>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</si>
  <si>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</si>
  <si>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</si>
  <si>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</si>
  <si>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</si>
  <si>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</si>
  <si>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</si>
  <si>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</si>
  <si>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</si>
  <si>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</si>
  <si>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</si>
  <si>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</si>
  <si>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</si>
  <si>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</si>
  <si>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</si>
  <si>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</si>
  <si>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</si>
  <si>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</si>
  <si>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</si>
  <si>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</si>
  <si>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</si>
  <si>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</si>
  <si>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</si>
  <si>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</si>
  <si>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</si>
  <si>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</si>
  <si>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</si>
  <si>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</si>
  <si>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</si>
  <si>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</si>
  <si>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</si>
  <si>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</si>
  <si>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</si>
  <si>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</si>
  <si>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</si>
  <si>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</si>
  <si>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</si>
  <si>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</si>
  <si>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</si>
  <si>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</si>
  <si>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</si>
  <si>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</si>
  <si>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</si>
  <si>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</si>
  <si>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</si>
  <si>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</si>
  <si>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</si>
  <si>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</si>
  <si>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</si>
  <si>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</si>
  <si>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</si>
  <si>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</si>
  <si>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</si>
  <si>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</si>
  <si>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</si>
  <si>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</si>
  <si>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</si>
  <si>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</si>
  <si>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</si>
  <si>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</si>
  <si>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</si>
  <si>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</si>
  <si>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</si>
  <si>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</si>
  <si>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</si>
  <si>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</si>
  <si>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</si>
  <si>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</si>
  <si>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</si>
  <si>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</si>
  <si>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</si>
  <si>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</si>
  <si>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</si>
  <si>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</si>
  <si>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</si>
  <si>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</si>
  <si>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</si>
  <si>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</si>
  <si>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</si>
  <si>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</si>
  <si>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</si>
  <si>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</si>
  <si>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</si>
  <si>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</si>
  <si>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</si>
  <si>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</si>
  <si>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</si>
  <si>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</si>
  <si>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</si>
  <si>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</si>
  <si>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</si>
  <si>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</si>
  <si>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</si>
  <si>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</si>
  <si>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</si>
  <si>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</si>
  <si>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</si>
  <si>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</si>
  <si>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</si>
  <si>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</si>
  <si>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</si>
  <si>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</si>
  <si>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</si>
  <si>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</si>
  <si>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</si>
  <si>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</si>
  <si>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</si>
  <si>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</si>
  <si>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</si>
  <si>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</si>
  <si>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</si>
  <si>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</si>
  <si>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</si>
  <si>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</si>
  <si>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</si>
  <si>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</si>
  <si>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</si>
  <si>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</si>
  <si>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</si>
  <si>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</si>
  <si>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</si>
  <si>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</si>
  <si>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</si>
  <si>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</si>
  <si>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</si>
  <si>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</si>
  <si>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</si>
  <si>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</si>
  <si>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</si>
  <si>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</si>
  <si>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</si>
  <si>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</si>
  <si>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</si>
  <si>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</si>
  <si>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</si>
  <si>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</si>
  <si>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</si>
  <si>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</si>
  <si>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</si>
  <si>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</si>
  <si>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</si>
  <si>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</si>
  <si>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</si>
  <si>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</si>
  <si>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</si>
  <si>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</si>
  <si>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</si>
  <si>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</si>
  <si>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</si>
  <si>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</si>
  <si>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</si>
  <si>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</si>
  <si>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</si>
  <si>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</si>
  <si>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</si>
  <si>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</si>
  <si>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</si>
  <si>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</si>
  <si>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</si>
  <si>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</si>
  <si>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</si>
  <si>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</si>
  <si>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</si>
  <si>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</si>
  <si>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</si>
  <si>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</si>
  <si>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</si>
  <si>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</si>
  <si>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</si>
  <si>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</si>
  <si>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</si>
  <si>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</si>
  <si>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</si>
  <si>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</si>
  <si>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</si>
  <si>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</si>
  <si>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</si>
  <si>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</si>
  <si>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</si>
  <si>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</si>
  <si>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</si>
  <si>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</si>
  <si>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</si>
  <si>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</si>
  <si>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</si>
  <si>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</si>
  <si>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</si>
  <si>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</si>
  <si>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</si>
  <si>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</si>
  <si>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</si>
  <si>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</si>
  <si>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</si>
  <si>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</si>
  <si>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</si>
  <si>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</si>
  <si>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</si>
  <si>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</si>
  <si>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</si>
  <si>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</si>
  <si>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</si>
  <si>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</si>
  <si>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</si>
  <si>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</si>
  <si>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</si>
  <si>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</si>
  <si>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</si>
  <si>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</si>
  <si>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</si>
  <si>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</si>
  <si>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</si>
  <si>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</si>
  <si>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</si>
  <si>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</si>
  <si>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</si>
  <si>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</si>
  <si>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</si>
  <si>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</si>
  <si>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</si>
  <si>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</si>
  <si>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</si>
  <si>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</si>
  <si>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</si>
  <si>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</si>
  <si>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</si>
  <si>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</si>
  <si>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</si>
  <si>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</si>
  <si>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</si>
  <si>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</si>
  <si>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</si>
  <si>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</si>
  <si>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</si>
  <si>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</si>
  <si>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</si>
  <si>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</si>
  <si>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</si>
  <si>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</si>
  <si>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</si>
  <si>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</si>
  <si>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</si>
  <si>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</si>
  <si>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</si>
  <si>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李秀玲</t>
  </si>
  <si>
    <t>晋士民</t>
  </si>
  <si>
    <t>孙宏胜</t>
  </si>
  <si>
    <t>高鹏程</t>
  </si>
  <si>
    <t>曹凤举</t>
  </si>
  <si>
    <t>季雪峰</t>
  </si>
  <si>
    <t>陈月侠</t>
  </si>
  <si>
    <t>邱治淮</t>
  </si>
  <si>
    <t>高冲</t>
  </si>
  <si>
    <t>崔春晓</t>
  </si>
  <si>
    <t>王之九</t>
  </si>
  <si>
    <t>程帅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</si>
  <si>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</si>
  <si>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</si>
  <si>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</si>
  <si>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</si>
  <si>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</si>
  <si>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</si>
  <si>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</si>
  <si>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</si>
  <si>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</si>
  <si>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</si>
  <si>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</si>
  <si>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</si>
  <si>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</si>
  <si>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刘君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</si>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</sst>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6"/>
  <sheetViews>
    <sheetView showGridLines="0" tabSelected="1" workbookViewId="0">
      <selection activeCell="G6" sqref="G6"/>
    </sheetView>
  </sheetViews>
  <sheetFormatPr defaultColWidth="9" defaultRowHeight="13.5" outlineLevelCol="6"/>
  <cols>
    <col min="1" max="1" width="9.5" customWidth="1"/>
    <col min="2" max="2" width="11" customWidth="1"/>
    <col min="3" max="3" width="13.875" customWidth="1"/>
    <col min="4" max="4" width="28.125" customWidth="1"/>
    <col min="5" max="5" width="15.75" customWidth="1"/>
    <col min="6" max="6" width="15.125" customWidth="1"/>
    <col min="7" max="7" width="14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38</v>
      </c>
      <c r="E18" s="6" t="s">
        <v>17</v>
      </c>
      <c r="F18" s="6">
        <v>1</v>
      </c>
      <c r="G18" s="6">
        <v>676</v>
      </c>
    </row>
    <row r="19" s="2" customFormat="1" ht="22.5" customHeight="1" spans="1:7">
      <c r="A19" s="6">
        <f>17</f>
        <v>17</v>
      </c>
      <c r="B19" s="6" t="s">
        <v>39</v>
      </c>
      <c r="C19" s="6" t="s">
        <v>9</v>
      </c>
      <c r="D19" s="6" t="s">
        <v>36</v>
      </c>
      <c r="E19" s="6" t="s">
        <v>17</v>
      </c>
      <c r="F19" s="6">
        <v>1</v>
      </c>
      <c r="G19" s="6">
        <v>701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33</v>
      </c>
      <c r="E20" s="6" t="s">
        <v>11</v>
      </c>
      <c r="F20" s="6">
        <v>1</v>
      </c>
      <c r="G20" s="6">
        <v>690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38</v>
      </c>
      <c r="E21" s="6" t="s">
        <v>11</v>
      </c>
      <c r="F21" s="6">
        <v>1</v>
      </c>
      <c r="G21" s="6">
        <v>750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43</v>
      </c>
      <c r="E22" s="6" t="s">
        <v>11</v>
      </c>
      <c r="F22" s="6">
        <v>1</v>
      </c>
      <c r="G22" s="6">
        <v>701</v>
      </c>
    </row>
    <row r="23" s="2" customFormat="1" ht="22.5" customHeight="1" spans="1:7">
      <c r="A23" s="6">
        <f>21</f>
        <v>21</v>
      </c>
      <c r="B23" s="6" t="s">
        <v>44</v>
      </c>
      <c r="C23" s="6" t="s">
        <v>13</v>
      </c>
      <c r="D23" s="6" t="s">
        <v>33</v>
      </c>
      <c r="E23" s="6" t="s">
        <v>17</v>
      </c>
      <c r="F23" s="6">
        <v>1</v>
      </c>
      <c r="G23" s="6">
        <v>661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38</v>
      </c>
      <c r="E24" s="6" t="s">
        <v>11</v>
      </c>
      <c r="F24" s="6">
        <v>1</v>
      </c>
      <c r="G24" s="6">
        <v>676</v>
      </c>
    </row>
    <row r="25" s="2" customFormat="1" ht="22.5" customHeight="1" spans="1:7">
      <c r="A25" s="6">
        <f>23</f>
        <v>23</v>
      </c>
      <c r="B25" s="6" t="s">
        <v>46</v>
      </c>
      <c r="C25" s="6" t="s">
        <v>9</v>
      </c>
      <c r="D25" s="6" t="s">
        <v>21</v>
      </c>
      <c r="E25" s="6" t="s">
        <v>11</v>
      </c>
      <c r="F25" s="6">
        <v>1</v>
      </c>
      <c r="G25" s="6">
        <v>681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33</v>
      </c>
      <c r="E26" s="6" t="s">
        <v>17</v>
      </c>
      <c r="F26" s="6">
        <v>1</v>
      </c>
      <c r="G26" s="6">
        <v>700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661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50</v>
      </c>
      <c r="E28" s="6" t="s">
        <v>17</v>
      </c>
      <c r="F28" s="6">
        <v>1</v>
      </c>
      <c r="G28" s="6">
        <v>631</v>
      </c>
    </row>
    <row r="29" s="2" customFormat="1" ht="22.5" customHeight="1" spans="1:7">
      <c r="A29" s="6">
        <f>27</f>
        <v>27</v>
      </c>
      <c r="B29" s="6" t="s">
        <v>51</v>
      </c>
      <c r="C29" s="6" t="s">
        <v>9</v>
      </c>
      <c r="D29" s="6" t="s">
        <v>38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33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671</v>
      </c>
    </row>
    <row r="32" s="2" customFormat="1" ht="22.5" customHeight="1" spans="1:7">
      <c r="A32" s="6">
        <f>30</f>
        <v>30</v>
      </c>
      <c r="B32" s="6" t="s">
        <v>54</v>
      </c>
      <c r="C32" s="6" t="s">
        <v>13</v>
      </c>
      <c r="D32" s="6" t="s">
        <v>38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676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58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59</v>
      </c>
      <c r="C35" s="6" t="s">
        <v>9</v>
      </c>
      <c r="D35" s="6" t="s">
        <v>21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38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13</v>
      </c>
      <c r="D37" s="6" t="s">
        <v>21</v>
      </c>
      <c r="E37" s="6" t="s">
        <v>11</v>
      </c>
      <c r="F37" s="6">
        <v>2</v>
      </c>
      <c r="G37" s="6">
        <v>1429</v>
      </c>
    </row>
    <row r="38" s="2" customFormat="1" ht="22.5" customHeight="1" spans="1:7">
      <c r="A38" s="6">
        <f>36</f>
        <v>36</v>
      </c>
      <c r="B38" s="6" t="s">
        <v>62</v>
      </c>
      <c r="C38" s="6" t="s">
        <v>9</v>
      </c>
      <c r="D38" s="6" t="s">
        <v>21</v>
      </c>
      <c r="E38" s="6" t="s">
        <v>11</v>
      </c>
      <c r="F38" s="6">
        <v>1</v>
      </c>
      <c r="G38" s="6">
        <v>636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50</v>
      </c>
      <c r="E39" s="6" t="s">
        <v>17</v>
      </c>
      <c r="F39" s="6">
        <v>1</v>
      </c>
      <c r="G39" s="6">
        <v>631</v>
      </c>
    </row>
    <row r="40" s="2" customFormat="1" ht="22.5" customHeight="1" spans="1:7">
      <c r="A40" s="6">
        <f>38</f>
        <v>38</v>
      </c>
      <c r="B40" s="6" t="s">
        <v>64</v>
      </c>
      <c r="C40" s="6" t="s">
        <v>13</v>
      </c>
      <c r="D40" s="6" t="s">
        <v>21</v>
      </c>
      <c r="E40" s="6" t="s">
        <v>17</v>
      </c>
      <c r="F40" s="6">
        <v>1</v>
      </c>
      <c r="G40" s="6">
        <v>691</v>
      </c>
    </row>
    <row r="41" s="2" customFormat="1" ht="22.5" customHeight="1" spans="1:7">
      <c r="A41" s="6">
        <f>39</f>
        <v>39</v>
      </c>
      <c r="B41" s="6" t="s">
        <v>65</v>
      </c>
      <c r="C41" s="6" t="s">
        <v>9</v>
      </c>
      <c r="D41" s="6" t="s">
        <v>58</v>
      </c>
      <c r="E41" s="6" t="s">
        <v>17</v>
      </c>
      <c r="F41" s="6">
        <v>1</v>
      </c>
      <c r="G41" s="6">
        <v>741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21</v>
      </c>
      <c r="E42" s="6" t="s">
        <v>17</v>
      </c>
      <c r="F42" s="6">
        <v>1</v>
      </c>
      <c r="G42" s="6">
        <v>681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36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70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71</v>
      </c>
      <c r="C46" s="6" t="s">
        <v>9</v>
      </c>
      <c r="D46" s="6" t="s">
        <v>38</v>
      </c>
      <c r="E46" s="6" t="s">
        <v>17</v>
      </c>
      <c r="F46" s="6">
        <v>1</v>
      </c>
      <c r="G46" s="6">
        <v>636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58</v>
      </c>
      <c r="E47" s="6" t="s">
        <v>17</v>
      </c>
      <c r="F47" s="6">
        <v>1</v>
      </c>
      <c r="G47" s="6">
        <v>619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70</v>
      </c>
      <c r="E48" s="6" t="s">
        <v>17</v>
      </c>
      <c r="F48" s="6">
        <v>1</v>
      </c>
      <c r="G48" s="6">
        <v>691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36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13</v>
      </c>
      <c r="D51" s="6" t="s">
        <v>33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70</v>
      </c>
      <c r="E52" s="6" t="s">
        <v>17</v>
      </c>
      <c r="F52" s="6">
        <v>1</v>
      </c>
      <c r="G52" s="6">
        <v>691</v>
      </c>
    </row>
    <row r="53" s="2" customFormat="1" ht="22.5" customHeight="1" spans="1:7">
      <c r="A53" s="6">
        <f>51</f>
        <v>51</v>
      </c>
      <c r="B53" s="6" t="s">
        <v>78</v>
      </c>
      <c r="C53" s="6" t="s">
        <v>9</v>
      </c>
      <c r="D53" s="6" t="s">
        <v>79</v>
      </c>
      <c r="E53" s="6" t="s">
        <v>17</v>
      </c>
      <c r="F53" s="6">
        <v>1</v>
      </c>
      <c r="G53" s="6">
        <v>664</v>
      </c>
    </row>
    <row r="54" s="2" customFormat="1" ht="22.5" customHeight="1" spans="1:7">
      <c r="A54" s="6">
        <f>52</f>
        <v>52</v>
      </c>
      <c r="B54" s="6" t="s">
        <v>80</v>
      </c>
      <c r="C54" s="6" t="s">
        <v>13</v>
      </c>
      <c r="D54" s="6" t="s">
        <v>36</v>
      </c>
      <c r="E54" s="6" t="s">
        <v>11</v>
      </c>
      <c r="F54" s="6">
        <v>1</v>
      </c>
      <c r="G54" s="6">
        <v>700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70</v>
      </c>
      <c r="E55" s="6" t="s">
        <v>17</v>
      </c>
      <c r="F55" s="6">
        <v>1</v>
      </c>
      <c r="G55" s="6">
        <v>681</v>
      </c>
    </row>
    <row r="56" s="2" customFormat="1" ht="22.5" customHeight="1" spans="1:7">
      <c r="A56" s="6">
        <f>54</f>
        <v>54</v>
      </c>
      <c r="B56" s="6" t="s">
        <v>82</v>
      </c>
      <c r="C56" s="6" t="s">
        <v>13</v>
      </c>
      <c r="D56" s="6" t="s">
        <v>21</v>
      </c>
      <c r="E56" s="6" t="s">
        <v>17</v>
      </c>
      <c r="F56" s="6">
        <v>2</v>
      </c>
      <c r="G56" s="6">
        <v>1352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58</v>
      </c>
      <c r="E57" s="6" t="s">
        <v>17</v>
      </c>
      <c r="F57" s="6">
        <v>1</v>
      </c>
      <c r="G57" s="6">
        <v>741</v>
      </c>
    </row>
    <row r="58" s="2" customFormat="1" ht="22.5" customHeight="1" spans="1:7">
      <c r="A58" s="6">
        <f>56</f>
        <v>56</v>
      </c>
      <c r="B58" s="6" t="s">
        <v>84</v>
      </c>
      <c r="C58" s="6" t="s">
        <v>13</v>
      </c>
      <c r="D58" s="6" t="s">
        <v>33</v>
      </c>
      <c r="E58" s="6" t="s">
        <v>11</v>
      </c>
      <c r="F58" s="6">
        <v>1</v>
      </c>
      <c r="G58" s="6">
        <v>650</v>
      </c>
    </row>
    <row r="59" s="2" customFormat="1" ht="22.5" customHeight="1" spans="1:7">
      <c r="A59" s="6">
        <f>57</f>
        <v>57</v>
      </c>
      <c r="B59" s="6" t="s">
        <v>85</v>
      </c>
      <c r="C59" s="6" t="s">
        <v>9</v>
      </c>
      <c r="D59" s="6" t="s">
        <v>38</v>
      </c>
      <c r="E59" s="6" t="s">
        <v>11</v>
      </c>
      <c r="F59" s="6">
        <v>1</v>
      </c>
      <c r="G59" s="6">
        <v>681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58</v>
      </c>
      <c r="E60" s="6" t="s">
        <v>17</v>
      </c>
      <c r="F60" s="6">
        <v>1</v>
      </c>
      <c r="G60" s="6">
        <v>631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38</v>
      </c>
      <c r="E61" s="6" t="s">
        <v>17</v>
      </c>
      <c r="F61" s="6">
        <v>1</v>
      </c>
      <c r="G61" s="6">
        <v>681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36</v>
      </c>
      <c r="E62" s="6" t="s">
        <v>17</v>
      </c>
      <c r="F62" s="6">
        <v>1</v>
      </c>
      <c r="G62" s="6">
        <v>671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11</v>
      </c>
      <c r="F63" s="6">
        <v>1</v>
      </c>
      <c r="G63" s="6">
        <v>672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50</v>
      </c>
      <c r="E64" s="6" t="s">
        <v>17</v>
      </c>
      <c r="F64" s="6">
        <v>1</v>
      </c>
      <c r="G64" s="6">
        <v>751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58</v>
      </c>
      <c r="E65" s="6" t="s">
        <v>17</v>
      </c>
      <c r="F65" s="6">
        <v>1</v>
      </c>
      <c r="G65" s="6">
        <v>721</v>
      </c>
    </row>
    <row r="66" s="2" customFormat="1" ht="22.5" customHeight="1" spans="1:7">
      <c r="A66" s="6">
        <f>64</f>
        <v>64</v>
      </c>
      <c r="B66" s="6" t="s">
        <v>92</v>
      </c>
      <c r="C66" s="6" t="s">
        <v>13</v>
      </c>
      <c r="D66" s="6" t="s">
        <v>38</v>
      </c>
      <c r="E66" s="6" t="s">
        <v>17</v>
      </c>
      <c r="F66" s="6">
        <v>2</v>
      </c>
      <c r="G66" s="6">
        <v>1322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70</v>
      </c>
      <c r="E67" s="6" t="s">
        <v>17</v>
      </c>
      <c r="F67" s="6">
        <v>2</v>
      </c>
      <c r="G67" s="6">
        <v>1342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70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95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38</v>
      </c>
      <c r="E70" s="6" t="s">
        <v>17</v>
      </c>
      <c r="F70" s="6">
        <v>1</v>
      </c>
      <c r="G70" s="6">
        <v>691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58</v>
      </c>
      <c r="E71" s="6" t="s">
        <v>17</v>
      </c>
      <c r="F71" s="6">
        <v>1</v>
      </c>
      <c r="G71" s="6">
        <v>701</v>
      </c>
    </row>
    <row r="72" s="2" customFormat="1" ht="22.5" customHeight="1" spans="1:7">
      <c r="A72" s="6">
        <f>70</f>
        <v>70</v>
      </c>
      <c r="B72" s="6" t="s">
        <v>98</v>
      </c>
      <c r="C72" s="6" t="s">
        <v>13</v>
      </c>
      <c r="D72" s="6" t="s">
        <v>70</v>
      </c>
      <c r="E72" s="6" t="s">
        <v>17</v>
      </c>
      <c r="F72" s="6">
        <v>1</v>
      </c>
      <c r="G72" s="6">
        <v>681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56</v>
      </c>
      <c r="E73" s="6" t="s">
        <v>11</v>
      </c>
      <c r="F73" s="6">
        <v>2</v>
      </c>
      <c r="G73" s="6">
        <v>1321</v>
      </c>
    </row>
    <row r="74" s="2" customFormat="1" ht="22.5" customHeight="1" spans="1:7">
      <c r="A74" s="6">
        <f>72</f>
        <v>72</v>
      </c>
      <c r="B74" s="6" t="s">
        <v>81</v>
      </c>
      <c r="C74" s="6" t="s">
        <v>9</v>
      </c>
      <c r="D74" s="6" t="s">
        <v>70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100</v>
      </c>
      <c r="C75" s="6" t="s">
        <v>9</v>
      </c>
      <c r="D75" s="6" t="s">
        <v>58</v>
      </c>
      <c r="E75" s="6" t="s">
        <v>17</v>
      </c>
      <c r="F75" s="6">
        <v>1</v>
      </c>
      <c r="G75" s="6">
        <v>691</v>
      </c>
    </row>
    <row r="76" s="2" customFormat="1" ht="22.5" customHeight="1" spans="1:7">
      <c r="A76" s="6">
        <f>74</f>
        <v>74</v>
      </c>
      <c r="B76" s="6" t="s">
        <v>101</v>
      </c>
      <c r="C76" s="6" t="s">
        <v>9</v>
      </c>
      <c r="D76" s="6" t="s">
        <v>70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70</v>
      </c>
      <c r="E77" s="6" t="s">
        <v>11</v>
      </c>
      <c r="F77" s="6">
        <v>1</v>
      </c>
      <c r="G77" s="6">
        <v>681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16</v>
      </c>
      <c r="E78" s="6" t="s">
        <v>11</v>
      </c>
      <c r="F78" s="6">
        <v>1</v>
      </c>
      <c r="G78" s="6">
        <v>661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33</v>
      </c>
      <c r="E79" s="6" t="s">
        <v>11</v>
      </c>
      <c r="F79" s="6">
        <v>1</v>
      </c>
      <c r="G79" s="6">
        <v>671</v>
      </c>
    </row>
    <row r="80" s="2" customFormat="1" ht="22.5" customHeight="1" spans="1:7">
      <c r="A80" s="6">
        <f>78</f>
        <v>78</v>
      </c>
      <c r="B80" s="6" t="s">
        <v>105</v>
      </c>
      <c r="C80" s="6" t="s">
        <v>13</v>
      </c>
      <c r="D80" s="6" t="s">
        <v>58</v>
      </c>
      <c r="E80" s="6" t="s">
        <v>17</v>
      </c>
      <c r="F80" s="6">
        <v>1</v>
      </c>
      <c r="G80" s="6">
        <v>927</v>
      </c>
    </row>
    <row r="81" s="2" customFormat="1" ht="22.5" customHeight="1" spans="1:7">
      <c r="A81" s="6">
        <f>79</f>
        <v>79</v>
      </c>
      <c r="B81" s="6" t="s">
        <v>106</v>
      </c>
      <c r="C81" s="6" t="s">
        <v>13</v>
      </c>
      <c r="D81" s="6" t="s">
        <v>33</v>
      </c>
      <c r="E81" s="6" t="s">
        <v>17</v>
      </c>
      <c r="F81" s="6">
        <v>2</v>
      </c>
      <c r="G81" s="6">
        <v>1342</v>
      </c>
    </row>
    <row r="82" s="2" customFormat="1" ht="22.5" customHeight="1" spans="1:7">
      <c r="A82" s="6">
        <f>80</f>
        <v>80</v>
      </c>
      <c r="B82" s="6" t="s">
        <v>107</v>
      </c>
      <c r="C82" s="6" t="s">
        <v>9</v>
      </c>
      <c r="D82" s="6" t="s">
        <v>33</v>
      </c>
      <c r="E82" s="6" t="s">
        <v>11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108</v>
      </c>
      <c r="C83" s="6" t="s">
        <v>9</v>
      </c>
      <c r="D83" s="6" t="s">
        <v>38</v>
      </c>
      <c r="E83" s="6" t="s">
        <v>17</v>
      </c>
      <c r="F83" s="6">
        <v>1</v>
      </c>
      <c r="G83" s="6">
        <v>681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110</v>
      </c>
      <c r="E84" s="6" t="s">
        <v>17</v>
      </c>
      <c r="F84" s="6">
        <v>1</v>
      </c>
      <c r="G84" s="6">
        <v>732</v>
      </c>
    </row>
    <row r="85" s="2" customFormat="1" ht="22.5" customHeight="1" spans="1:7">
      <c r="A85" s="6">
        <f>83</f>
        <v>83</v>
      </c>
      <c r="B85" s="6" t="s">
        <v>111</v>
      </c>
      <c r="C85" s="6" t="s">
        <v>9</v>
      </c>
      <c r="D85" s="6" t="s">
        <v>33</v>
      </c>
      <c r="E85" s="6" t="s">
        <v>11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112</v>
      </c>
      <c r="C86" s="6" t="s">
        <v>9</v>
      </c>
      <c r="D86" s="6" t="s">
        <v>38</v>
      </c>
      <c r="E86" s="6" t="s">
        <v>11</v>
      </c>
      <c r="F86" s="6">
        <v>1</v>
      </c>
      <c r="G86" s="6">
        <v>691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58</v>
      </c>
      <c r="E87" s="6" t="s">
        <v>17</v>
      </c>
      <c r="F87" s="6">
        <v>1</v>
      </c>
      <c r="G87" s="6">
        <v>741</v>
      </c>
    </row>
    <row r="88" s="2" customFormat="1" ht="22.5" customHeight="1" spans="1:7">
      <c r="A88" s="6">
        <f>86</f>
        <v>86</v>
      </c>
      <c r="B88" s="6" t="s">
        <v>114</v>
      </c>
      <c r="C88" s="6" t="s">
        <v>13</v>
      </c>
      <c r="D88" s="6" t="s">
        <v>70</v>
      </c>
      <c r="E88" s="6" t="s">
        <v>11</v>
      </c>
      <c r="F88" s="6">
        <v>1</v>
      </c>
      <c r="G88" s="6">
        <v>681</v>
      </c>
    </row>
    <row r="89" s="2" customFormat="1" ht="22.5" customHeight="1" spans="1:7">
      <c r="A89" s="6">
        <f>87</f>
        <v>87</v>
      </c>
      <c r="B89" s="6" t="s">
        <v>115</v>
      </c>
      <c r="C89" s="6" t="s">
        <v>13</v>
      </c>
      <c r="D89" s="6" t="s">
        <v>33</v>
      </c>
      <c r="E89" s="6" t="s">
        <v>17</v>
      </c>
      <c r="F89" s="6">
        <v>1</v>
      </c>
      <c r="G89" s="6">
        <v>927</v>
      </c>
    </row>
    <row r="90" s="2" customFormat="1" ht="22.5" customHeight="1" spans="1:7">
      <c r="A90" s="6">
        <f>88</f>
        <v>88</v>
      </c>
      <c r="B90" s="6" t="s">
        <v>116</v>
      </c>
      <c r="C90" s="6" t="s">
        <v>9</v>
      </c>
      <c r="D90" s="6" t="s">
        <v>70</v>
      </c>
      <c r="E90" s="6" t="s">
        <v>17</v>
      </c>
      <c r="F90" s="6">
        <v>1</v>
      </c>
      <c r="G90" s="6">
        <v>681</v>
      </c>
    </row>
    <row r="91" s="2" customFormat="1" ht="22.5" customHeight="1" spans="1:7">
      <c r="A91" s="6">
        <f>89</f>
        <v>89</v>
      </c>
      <c r="B91" s="6" t="s">
        <v>117</v>
      </c>
      <c r="C91" s="6" t="s">
        <v>13</v>
      </c>
      <c r="D91" s="6" t="s">
        <v>38</v>
      </c>
      <c r="E91" s="6" t="s">
        <v>17</v>
      </c>
      <c r="F91" s="6">
        <v>1</v>
      </c>
      <c r="G91" s="6">
        <v>781</v>
      </c>
    </row>
    <row r="92" s="2" customFormat="1" ht="22.5" customHeight="1" spans="1:7">
      <c r="A92" s="6">
        <f>90</f>
        <v>90</v>
      </c>
      <c r="B92" s="6" t="s">
        <v>118</v>
      </c>
      <c r="C92" s="6" t="s">
        <v>9</v>
      </c>
      <c r="D92" s="6" t="s">
        <v>70</v>
      </c>
      <c r="E92" s="6" t="s">
        <v>17</v>
      </c>
      <c r="F92" s="6">
        <v>1</v>
      </c>
      <c r="G92" s="6">
        <v>671</v>
      </c>
    </row>
    <row r="93" s="2" customFormat="1" ht="22.5" customHeight="1" spans="1:7">
      <c r="A93" s="6">
        <f>91</f>
        <v>91</v>
      </c>
      <c r="B93" s="6" t="s">
        <v>119</v>
      </c>
      <c r="C93" s="6" t="s">
        <v>13</v>
      </c>
      <c r="D93" s="6" t="s">
        <v>70</v>
      </c>
      <c r="E93" s="6" t="s">
        <v>17</v>
      </c>
      <c r="F93" s="6">
        <v>1</v>
      </c>
      <c r="G93" s="6">
        <v>681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21</v>
      </c>
      <c r="E94" s="6" t="s">
        <v>11</v>
      </c>
      <c r="F94" s="6">
        <v>2</v>
      </c>
      <c r="G94" s="6">
        <v>1322</v>
      </c>
    </row>
    <row r="95" s="2" customFormat="1" ht="22.5" customHeight="1" spans="1:7">
      <c r="A95" s="6">
        <f>93</f>
        <v>93</v>
      </c>
      <c r="B95" s="6" t="s">
        <v>81</v>
      </c>
      <c r="C95" s="6" t="s">
        <v>9</v>
      </c>
      <c r="D95" s="6" t="s">
        <v>38</v>
      </c>
      <c r="E95" s="6" t="s">
        <v>11</v>
      </c>
      <c r="F95" s="6">
        <v>1</v>
      </c>
      <c r="G95" s="6">
        <v>676</v>
      </c>
    </row>
    <row r="96" s="2" customFormat="1" ht="22.5" customHeight="1" spans="1:7">
      <c r="A96" s="6">
        <f>94</f>
        <v>94</v>
      </c>
      <c r="B96" s="6" t="s">
        <v>121</v>
      </c>
      <c r="C96" s="6" t="s">
        <v>9</v>
      </c>
      <c r="D96" s="6" t="s">
        <v>56</v>
      </c>
      <c r="E96" s="6" t="s">
        <v>17</v>
      </c>
      <c r="F96" s="6">
        <v>1</v>
      </c>
      <c r="G96" s="6">
        <v>636</v>
      </c>
    </row>
    <row r="97" s="2" customFormat="1" ht="22.5" customHeight="1" spans="1:7">
      <c r="A97" s="6">
        <f>95</f>
        <v>95</v>
      </c>
      <c r="B97" s="6" t="s">
        <v>122</v>
      </c>
      <c r="C97" s="6" t="s">
        <v>9</v>
      </c>
      <c r="D97" s="6" t="s">
        <v>33</v>
      </c>
      <c r="E97" s="6" t="s">
        <v>17</v>
      </c>
      <c r="F97" s="6">
        <v>1</v>
      </c>
      <c r="G97" s="6">
        <v>701</v>
      </c>
    </row>
    <row r="98" s="2" customFormat="1" ht="22.5" customHeight="1" spans="1:7">
      <c r="A98" s="6">
        <f>96</f>
        <v>96</v>
      </c>
      <c r="B98" s="6" t="s">
        <v>123</v>
      </c>
      <c r="C98" s="6" t="s">
        <v>9</v>
      </c>
      <c r="D98" s="6" t="s">
        <v>33</v>
      </c>
      <c r="E98" s="6" t="s">
        <v>11</v>
      </c>
      <c r="F98" s="6">
        <v>1</v>
      </c>
      <c r="G98" s="6">
        <v>710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38</v>
      </c>
      <c r="E99" s="6" t="s">
        <v>17</v>
      </c>
      <c r="F99" s="6">
        <v>1</v>
      </c>
      <c r="G99" s="6">
        <v>681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38</v>
      </c>
      <c r="E100" s="6" t="s">
        <v>17</v>
      </c>
      <c r="F100" s="6">
        <v>1</v>
      </c>
      <c r="G100" s="6">
        <v>636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13</v>
      </c>
      <c r="D101" s="6" t="s">
        <v>33</v>
      </c>
      <c r="E101" s="6" t="s">
        <v>17</v>
      </c>
      <c r="F101" s="6">
        <v>2</v>
      </c>
      <c r="G101" s="6">
        <v>1362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9</v>
      </c>
      <c r="D102" s="6" t="s">
        <v>21</v>
      </c>
      <c r="E102" s="6" t="s">
        <v>17</v>
      </c>
      <c r="F102" s="6">
        <v>1</v>
      </c>
      <c r="G102" s="6">
        <v>701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38</v>
      </c>
      <c r="E103" s="6" t="s">
        <v>17</v>
      </c>
      <c r="F103" s="6">
        <v>1</v>
      </c>
      <c r="G103" s="6">
        <v>681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13</v>
      </c>
      <c r="D104" s="6" t="s">
        <v>58</v>
      </c>
      <c r="E104" s="6" t="s">
        <v>11</v>
      </c>
      <c r="F104" s="6">
        <v>2</v>
      </c>
      <c r="G104" s="6">
        <v>1442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13</v>
      </c>
      <c r="D105" s="6" t="s">
        <v>36</v>
      </c>
      <c r="E105" s="6" t="s">
        <v>17</v>
      </c>
      <c r="F105" s="6">
        <v>2</v>
      </c>
      <c r="G105" s="6">
        <v>1286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9</v>
      </c>
      <c r="D106" s="6" t="s">
        <v>33</v>
      </c>
      <c r="E106" s="6" t="s">
        <v>17</v>
      </c>
      <c r="F106" s="6">
        <v>1</v>
      </c>
      <c r="G106" s="6">
        <v>661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13</v>
      </c>
      <c r="D107" s="6" t="s">
        <v>70</v>
      </c>
      <c r="E107" s="6" t="s">
        <v>17</v>
      </c>
      <c r="F107" s="6">
        <v>1</v>
      </c>
      <c r="G107" s="6">
        <v>661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9</v>
      </c>
      <c r="D108" s="6" t="s">
        <v>70</v>
      </c>
      <c r="E108" s="6" t="s">
        <v>17</v>
      </c>
      <c r="F108" s="6">
        <v>1</v>
      </c>
      <c r="G108" s="6">
        <v>621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38</v>
      </c>
      <c r="E109" s="6" t="s">
        <v>11</v>
      </c>
      <c r="F109" s="6">
        <v>1</v>
      </c>
      <c r="G109" s="6">
        <v>701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13</v>
      </c>
      <c r="D110" s="6" t="s">
        <v>33</v>
      </c>
      <c r="E110" s="6" t="s">
        <v>17</v>
      </c>
      <c r="F110" s="6">
        <v>2</v>
      </c>
      <c r="G110" s="6">
        <v>1306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58</v>
      </c>
      <c r="E111" s="6" t="s">
        <v>17</v>
      </c>
      <c r="F111" s="6">
        <v>1</v>
      </c>
      <c r="G111" s="6">
        <v>691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38</v>
      </c>
      <c r="E112" s="6" t="s">
        <v>11</v>
      </c>
      <c r="F112" s="6">
        <v>2</v>
      </c>
      <c r="G112" s="6">
        <v>1341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70</v>
      </c>
      <c r="E113" s="6" t="s">
        <v>17</v>
      </c>
      <c r="F113" s="6">
        <v>2</v>
      </c>
      <c r="G113" s="6">
        <v>1246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33</v>
      </c>
      <c r="E114" s="6" t="s">
        <v>17</v>
      </c>
      <c r="F114" s="6">
        <v>1</v>
      </c>
      <c r="G114" s="6">
        <v>671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13</v>
      </c>
      <c r="D115" s="6" t="s">
        <v>33</v>
      </c>
      <c r="E115" s="6" t="s">
        <v>11</v>
      </c>
      <c r="F115" s="6">
        <v>2</v>
      </c>
      <c r="G115" s="6">
        <v>1306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9</v>
      </c>
      <c r="D116" s="6" t="s">
        <v>38</v>
      </c>
      <c r="E116" s="6" t="s">
        <v>17</v>
      </c>
      <c r="F116" s="6">
        <v>1</v>
      </c>
      <c r="G116" s="6">
        <v>701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58</v>
      </c>
      <c r="E117" s="6" t="s">
        <v>17</v>
      </c>
      <c r="F117" s="6">
        <v>1</v>
      </c>
      <c r="G117" s="6">
        <v>681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70</v>
      </c>
      <c r="E118" s="6" t="s">
        <v>17</v>
      </c>
      <c r="F118" s="6">
        <v>1</v>
      </c>
      <c r="G118" s="6">
        <v>681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36</v>
      </c>
      <c r="E119" s="6" t="s">
        <v>17</v>
      </c>
      <c r="F119" s="6">
        <v>1</v>
      </c>
      <c r="G119" s="6">
        <v>624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13</v>
      </c>
      <c r="D120" s="6" t="s">
        <v>21</v>
      </c>
      <c r="E120" s="6" t="s">
        <v>11</v>
      </c>
      <c r="F120" s="6">
        <v>1</v>
      </c>
      <c r="G120" s="6">
        <v>686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13</v>
      </c>
      <c r="D121" s="6" t="s">
        <v>36</v>
      </c>
      <c r="E121" s="6" t="s">
        <v>11</v>
      </c>
      <c r="F121" s="6">
        <v>2</v>
      </c>
      <c r="G121" s="6">
        <v>1248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13</v>
      </c>
      <c r="D122" s="6" t="s">
        <v>70</v>
      </c>
      <c r="E122" s="6" t="s">
        <v>17</v>
      </c>
      <c r="F122" s="6">
        <v>2</v>
      </c>
      <c r="G122" s="6">
        <v>1172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9</v>
      </c>
      <c r="D123" s="6" t="s">
        <v>58</v>
      </c>
      <c r="E123" s="6" t="s">
        <v>11</v>
      </c>
      <c r="F123" s="6">
        <v>1</v>
      </c>
      <c r="G123" s="6">
        <v>750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9</v>
      </c>
      <c r="D124" s="6" t="s">
        <v>38</v>
      </c>
      <c r="E124" s="6" t="s">
        <v>17</v>
      </c>
      <c r="F124" s="6">
        <v>1</v>
      </c>
      <c r="G124" s="6">
        <v>681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9</v>
      </c>
      <c r="D125" s="6" t="s">
        <v>38</v>
      </c>
      <c r="E125" s="6" t="s">
        <v>17</v>
      </c>
      <c r="F125" s="6">
        <v>1</v>
      </c>
      <c r="G125" s="6">
        <v>636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38</v>
      </c>
      <c r="E126" s="6" t="s">
        <v>11</v>
      </c>
      <c r="F126" s="6">
        <v>1</v>
      </c>
      <c r="G126" s="6">
        <v>693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38</v>
      </c>
      <c r="E127" s="6" t="s">
        <v>11</v>
      </c>
      <c r="F127" s="6">
        <v>1</v>
      </c>
      <c r="G127" s="6">
        <v>713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13</v>
      </c>
      <c r="D128" s="6" t="s">
        <v>58</v>
      </c>
      <c r="E128" s="6" t="s">
        <v>17</v>
      </c>
      <c r="F128" s="6">
        <v>1</v>
      </c>
      <c r="G128" s="6">
        <v>619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13</v>
      </c>
      <c r="D129" s="6" t="s">
        <v>58</v>
      </c>
      <c r="E129" s="6" t="s">
        <v>17</v>
      </c>
      <c r="F129" s="6">
        <v>2</v>
      </c>
      <c r="G129" s="6">
        <v>1288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9</v>
      </c>
      <c r="D130" s="6" t="s">
        <v>70</v>
      </c>
      <c r="E130" s="6" t="s">
        <v>17</v>
      </c>
      <c r="F130" s="6">
        <v>1</v>
      </c>
      <c r="G130" s="6">
        <v>574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13</v>
      </c>
      <c r="D131" s="6" t="s">
        <v>56</v>
      </c>
      <c r="E131" s="6" t="s">
        <v>17</v>
      </c>
      <c r="F131" s="6">
        <v>2</v>
      </c>
      <c r="G131" s="6">
        <v>1296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9</v>
      </c>
      <c r="D132" s="6" t="s">
        <v>70</v>
      </c>
      <c r="E132" s="6" t="s">
        <v>17</v>
      </c>
      <c r="F132" s="6">
        <v>1</v>
      </c>
      <c r="G132" s="6">
        <v>614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9</v>
      </c>
      <c r="D133" s="6" t="s">
        <v>70</v>
      </c>
      <c r="E133" s="6" t="s">
        <v>17</v>
      </c>
      <c r="F133" s="6">
        <v>1</v>
      </c>
      <c r="G133" s="6">
        <v>624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58</v>
      </c>
      <c r="E134" s="6" t="s">
        <v>17</v>
      </c>
      <c r="F134" s="6">
        <v>1</v>
      </c>
      <c r="G134" s="6">
        <v>721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13</v>
      </c>
      <c r="D135" s="6" t="s">
        <v>21</v>
      </c>
      <c r="E135" s="6" t="s">
        <v>17</v>
      </c>
      <c r="F135" s="6">
        <v>2</v>
      </c>
      <c r="G135" s="6">
        <v>1352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13</v>
      </c>
      <c r="D136" s="6" t="s">
        <v>36</v>
      </c>
      <c r="E136" s="6" t="s">
        <v>17</v>
      </c>
      <c r="F136" s="6">
        <v>2</v>
      </c>
      <c r="G136" s="6">
        <v>1272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13</v>
      </c>
      <c r="D137" s="6" t="s">
        <v>70</v>
      </c>
      <c r="E137" s="6" t="s">
        <v>11</v>
      </c>
      <c r="F137" s="6">
        <v>2</v>
      </c>
      <c r="G137" s="6">
        <v>1305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13</v>
      </c>
      <c r="D138" s="6" t="s">
        <v>33</v>
      </c>
      <c r="E138" s="6" t="s">
        <v>17</v>
      </c>
      <c r="F138" s="6">
        <v>2</v>
      </c>
      <c r="G138" s="6">
        <v>1208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33</v>
      </c>
      <c r="E139" s="6" t="s">
        <v>17</v>
      </c>
      <c r="F139" s="6">
        <v>1</v>
      </c>
      <c r="G139" s="6">
        <v>624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9</v>
      </c>
      <c r="D140" s="6" t="s">
        <v>58</v>
      </c>
      <c r="E140" s="6" t="s">
        <v>17</v>
      </c>
      <c r="F140" s="6">
        <v>1</v>
      </c>
      <c r="G140" s="6">
        <v>684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9</v>
      </c>
      <c r="D141" s="6" t="s">
        <v>38</v>
      </c>
      <c r="E141" s="6" t="s">
        <v>17</v>
      </c>
      <c r="F141" s="6">
        <v>1</v>
      </c>
      <c r="G141" s="6">
        <v>681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13</v>
      </c>
      <c r="D142" s="6" t="s">
        <v>43</v>
      </c>
      <c r="E142" s="6" t="s">
        <v>17</v>
      </c>
      <c r="F142" s="6">
        <v>2</v>
      </c>
      <c r="G142" s="6">
        <v>1248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13</v>
      </c>
      <c r="D143" s="6" t="s">
        <v>58</v>
      </c>
      <c r="E143" s="6" t="s">
        <v>17</v>
      </c>
      <c r="F143" s="6">
        <v>1</v>
      </c>
      <c r="G143" s="6">
        <v>664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9</v>
      </c>
      <c r="D144" s="6" t="s">
        <v>36</v>
      </c>
      <c r="E144" s="6" t="s">
        <v>17</v>
      </c>
      <c r="F144" s="6">
        <v>2</v>
      </c>
      <c r="G144" s="6">
        <v>1286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9</v>
      </c>
      <c r="D145" s="6" t="s">
        <v>38</v>
      </c>
      <c r="E145" s="6" t="s">
        <v>17</v>
      </c>
      <c r="F145" s="6">
        <v>1</v>
      </c>
      <c r="G145" s="6">
        <v>661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13</v>
      </c>
      <c r="D146" s="6" t="s">
        <v>36</v>
      </c>
      <c r="E146" s="6" t="s">
        <v>17</v>
      </c>
      <c r="F146" s="6">
        <v>1</v>
      </c>
      <c r="G146" s="6">
        <v>711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13</v>
      </c>
      <c r="D147" s="6" t="s">
        <v>58</v>
      </c>
      <c r="E147" s="6" t="s">
        <v>11</v>
      </c>
      <c r="F147" s="6">
        <v>1</v>
      </c>
      <c r="G147" s="6">
        <v>760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9</v>
      </c>
      <c r="D148" s="6" t="s">
        <v>33</v>
      </c>
      <c r="E148" s="6" t="s">
        <v>11</v>
      </c>
      <c r="F148" s="6">
        <v>1</v>
      </c>
      <c r="G148" s="6">
        <v>614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9</v>
      </c>
      <c r="D149" s="6" t="s">
        <v>70</v>
      </c>
      <c r="E149" s="6" t="s">
        <v>17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13</v>
      </c>
      <c r="D150" s="6" t="s">
        <v>16</v>
      </c>
      <c r="E150" s="6" t="s">
        <v>11</v>
      </c>
      <c r="F150" s="6">
        <v>2</v>
      </c>
      <c r="G150" s="6">
        <v>1381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13</v>
      </c>
      <c r="D151" s="6" t="s">
        <v>58</v>
      </c>
      <c r="E151" s="6" t="s">
        <v>17</v>
      </c>
      <c r="F151" s="6">
        <v>2</v>
      </c>
      <c r="G151" s="6">
        <v>1528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13</v>
      </c>
      <c r="D152" s="6" t="s">
        <v>70</v>
      </c>
      <c r="E152" s="6" t="s">
        <v>17</v>
      </c>
      <c r="F152" s="6">
        <v>2</v>
      </c>
      <c r="G152" s="6">
        <v>1208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13</v>
      </c>
      <c r="D153" s="6" t="s">
        <v>33</v>
      </c>
      <c r="E153" s="6" t="s">
        <v>17</v>
      </c>
      <c r="F153" s="6">
        <v>2</v>
      </c>
      <c r="G153" s="6">
        <v>1208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70</v>
      </c>
      <c r="E154" s="6" t="s">
        <v>17</v>
      </c>
      <c r="F154" s="6">
        <v>2</v>
      </c>
      <c r="G154" s="6">
        <v>1248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70</v>
      </c>
      <c r="E155" s="6" t="s">
        <v>17</v>
      </c>
      <c r="F155" s="6">
        <v>2</v>
      </c>
      <c r="G155" s="6">
        <v>1208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9</v>
      </c>
      <c r="D156" s="6" t="s">
        <v>38</v>
      </c>
      <c r="E156" s="6" t="s">
        <v>17</v>
      </c>
      <c r="F156" s="6">
        <v>1</v>
      </c>
      <c r="G156" s="6">
        <v>741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9</v>
      </c>
      <c r="D157" s="6" t="s">
        <v>38</v>
      </c>
      <c r="E157" s="6" t="s">
        <v>17</v>
      </c>
      <c r="F157" s="6">
        <v>1</v>
      </c>
      <c r="G157" s="6">
        <v>636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13</v>
      </c>
      <c r="D158" s="6" t="s">
        <v>38</v>
      </c>
      <c r="E158" s="6" t="s">
        <v>11</v>
      </c>
      <c r="F158" s="6">
        <v>1</v>
      </c>
      <c r="G158" s="6">
        <v>772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13</v>
      </c>
      <c r="D159" s="6" t="s">
        <v>70</v>
      </c>
      <c r="E159" s="6" t="s">
        <v>17</v>
      </c>
      <c r="F159" s="6">
        <v>2</v>
      </c>
      <c r="G159" s="6">
        <v>1248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9</v>
      </c>
      <c r="D160" s="6" t="s">
        <v>36</v>
      </c>
      <c r="E160" s="6" t="s">
        <v>17</v>
      </c>
      <c r="F160" s="6">
        <v>1</v>
      </c>
      <c r="G160" s="6">
        <v>634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13</v>
      </c>
      <c r="D161" s="6" t="s">
        <v>58</v>
      </c>
      <c r="E161" s="6" t="s">
        <v>17</v>
      </c>
      <c r="F161" s="6">
        <v>2</v>
      </c>
      <c r="G161" s="6">
        <v>1288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9</v>
      </c>
      <c r="D162" s="6" t="s">
        <v>50</v>
      </c>
      <c r="E162" s="6" t="s">
        <v>11</v>
      </c>
      <c r="F162" s="6">
        <v>1</v>
      </c>
      <c r="G162" s="6">
        <v>700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9</v>
      </c>
      <c r="D163" s="6" t="s">
        <v>33</v>
      </c>
      <c r="E163" s="6" t="s">
        <v>17</v>
      </c>
      <c r="F163" s="6">
        <v>1</v>
      </c>
      <c r="G163" s="6">
        <v>644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13</v>
      </c>
      <c r="D164" s="6" t="s">
        <v>70</v>
      </c>
      <c r="E164" s="6" t="s">
        <v>11</v>
      </c>
      <c r="F164" s="6">
        <v>2</v>
      </c>
      <c r="G164" s="6">
        <v>1331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9</v>
      </c>
      <c r="D165" s="6" t="s">
        <v>16</v>
      </c>
      <c r="E165" s="6" t="s">
        <v>17</v>
      </c>
      <c r="F165" s="6">
        <v>1</v>
      </c>
      <c r="G165" s="6">
        <v>629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13</v>
      </c>
      <c r="D166" s="6" t="s">
        <v>36</v>
      </c>
      <c r="E166" s="6" t="s">
        <v>11</v>
      </c>
      <c r="F166" s="6">
        <v>2</v>
      </c>
      <c r="G166" s="6">
        <v>1267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13</v>
      </c>
      <c r="D167" s="6" t="s">
        <v>70</v>
      </c>
      <c r="E167" s="6" t="s">
        <v>11</v>
      </c>
      <c r="F167" s="6">
        <v>1</v>
      </c>
      <c r="G167" s="6">
        <v>642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9</v>
      </c>
      <c r="D168" s="6" t="s">
        <v>33</v>
      </c>
      <c r="E168" s="6" t="s">
        <v>17</v>
      </c>
      <c r="F168" s="6">
        <v>1</v>
      </c>
      <c r="G168" s="6">
        <v>644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9</v>
      </c>
      <c r="D169" s="6" t="s">
        <v>36</v>
      </c>
      <c r="E169" s="6" t="s">
        <v>11</v>
      </c>
      <c r="F169" s="6">
        <v>1</v>
      </c>
      <c r="G169" s="6">
        <v>871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9</v>
      </c>
      <c r="D170" s="6" t="s">
        <v>50</v>
      </c>
      <c r="E170" s="6" t="s">
        <v>17</v>
      </c>
      <c r="F170" s="6">
        <v>1</v>
      </c>
      <c r="G170" s="6">
        <v>644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13</v>
      </c>
      <c r="D171" s="6" t="s">
        <v>70</v>
      </c>
      <c r="E171" s="6" t="s">
        <v>17</v>
      </c>
      <c r="F171" s="6">
        <v>1</v>
      </c>
      <c r="G171" s="6">
        <v>624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13</v>
      </c>
      <c r="D172" s="6" t="s">
        <v>70</v>
      </c>
      <c r="E172" s="6" t="s">
        <v>17</v>
      </c>
      <c r="F172" s="6">
        <v>2</v>
      </c>
      <c r="G172" s="6">
        <v>1266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13</v>
      </c>
      <c r="D173" s="6" t="s">
        <v>33</v>
      </c>
      <c r="E173" s="6" t="s">
        <v>17</v>
      </c>
      <c r="F173" s="6">
        <v>2</v>
      </c>
      <c r="G173" s="6">
        <v>1209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13</v>
      </c>
      <c r="D174" s="6" t="s">
        <v>58</v>
      </c>
      <c r="E174" s="6" t="s">
        <v>17</v>
      </c>
      <c r="F174" s="6">
        <v>2</v>
      </c>
      <c r="G174" s="6">
        <v>1248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70</v>
      </c>
      <c r="E175" s="6" t="s">
        <v>17</v>
      </c>
      <c r="F175" s="6">
        <v>1</v>
      </c>
      <c r="G175" s="6">
        <v>614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9</v>
      </c>
      <c r="D176" s="6" t="s">
        <v>36</v>
      </c>
      <c r="E176" s="6" t="s">
        <v>11</v>
      </c>
      <c r="F176" s="6">
        <v>2</v>
      </c>
      <c r="G176" s="6">
        <v>1665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21</v>
      </c>
      <c r="E177" s="6" t="s">
        <v>17</v>
      </c>
      <c r="F177" s="6">
        <v>1</v>
      </c>
      <c r="G177" s="6">
        <v>636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58</v>
      </c>
      <c r="E178" s="6" t="s">
        <v>17</v>
      </c>
      <c r="F178" s="6">
        <v>1</v>
      </c>
      <c r="G178" s="6">
        <v>688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13</v>
      </c>
      <c r="D179" s="6" t="s">
        <v>36</v>
      </c>
      <c r="E179" s="6" t="s">
        <v>11</v>
      </c>
      <c r="F179" s="6">
        <v>2</v>
      </c>
      <c r="G179" s="6">
        <v>1267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16</v>
      </c>
      <c r="E180" s="6" t="s">
        <v>11</v>
      </c>
      <c r="F180" s="6">
        <v>1</v>
      </c>
      <c r="G180" s="6">
        <v>636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13</v>
      </c>
      <c r="D181" s="6" t="s">
        <v>36</v>
      </c>
      <c r="E181" s="6" t="s">
        <v>17</v>
      </c>
      <c r="F181" s="6">
        <v>2</v>
      </c>
      <c r="G181" s="6">
        <v>1228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70</v>
      </c>
      <c r="E182" s="6" t="s">
        <v>11</v>
      </c>
      <c r="F182" s="6">
        <v>2</v>
      </c>
      <c r="G182" s="6">
        <v>1285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38</v>
      </c>
      <c r="E183" s="6" t="s">
        <v>17</v>
      </c>
      <c r="F183" s="6">
        <v>2</v>
      </c>
      <c r="G183" s="6">
        <v>1208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9</v>
      </c>
      <c r="D184" s="6" t="s">
        <v>70</v>
      </c>
      <c r="E184" s="6" t="s">
        <v>11</v>
      </c>
      <c r="F184" s="6">
        <v>1</v>
      </c>
      <c r="G184" s="6">
        <v>760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36</v>
      </c>
      <c r="E185" s="6" t="s">
        <v>11</v>
      </c>
      <c r="F185" s="6">
        <v>2</v>
      </c>
      <c r="G185" s="6">
        <v>1553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21</v>
      </c>
      <c r="E186" s="6" t="s">
        <v>17</v>
      </c>
      <c r="F186" s="6">
        <v>2</v>
      </c>
      <c r="G186" s="6">
        <v>1208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13</v>
      </c>
      <c r="D187" s="6" t="s">
        <v>21</v>
      </c>
      <c r="E187" s="6" t="s">
        <v>17</v>
      </c>
      <c r="F187" s="6">
        <v>1</v>
      </c>
      <c r="G187" s="6">
        <v>636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9</v>
      </c>
      <c r="D188" s="6" t="s">
        <v>36</v>
      </c>
      <c r="E188" s="6" t="s">
        <v>17</v>
      </c>
      <c r="F188" s="6">
        <v>1</v>
      </c>
      <c r="G188" s="6">
        <v>678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9</v>
      </c>
      <c r="D189" s="6" t="s">
        <v>38</v>
      </c>
      <c r="E189" s="6" t="s">
        <v>17</v>
      </c>
      <c r="F189" s="6">
        <v>2</v>
      </c>
      <c r="G189" s="6">
        <v>1188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9</v>
      </c>
      <c r="D190" s="6" t="s">
        <v>58</v>
      </c>
      <c r="E190" s="6" t="s">
        <v>17</v>
      </c>
      <c r="F190" s="6">
        <v>1</v>
      </c>
      <c r="G190" s="6">
        <v>624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13</v>
      </c>
      <c r="D191" s="6" t="s">
        <v>56</v>
      </c>
      <c r="E191" s="6" t="s">
        <v>17</v>
      </c>
      <c r="F191" s="6">
        <v>2</v>
      </c>
      <c r="G191" s="6">
        <v>1338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9</v>
      </c>
      <c r="D192" s="6" t="s">
        <v>33</v>
      </c>
      <c r="E192" s="6" t="s">
        <v>11</v>
      </c>
      <c r="F192" s="6">
        <v>1</v>
      </c>
      <c r="G192" s="6">
        <v>672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43</v>
      </c>
      <c r="E193" s="6" t="s">
        <v>17</v>
      </c>
      <c r="F193" s="6">
        <v>1</v>
      </c>
      <c r="G193" s="6">
        <v>794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13</v>
      </c>
      <c r="D194" s="6" t="s">
        <v>36</v>
      </c>
      <c r="E194" s="6" t="s">
        <v>17</v>
      </c>
      <c r="F194" s="6">
        <v>2</v>
      </c>
      <c r="G194" s="6">
        <v>1248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13</v>
      </c>
      <c r="D195" s="6" t="s">
        <v>58</v>
      </c>
      <c r="E195" s="6" t="s">
        <v>17</v>
      </c>
      <c r="F195" s="6">
        <v>2</v>
      </c>
      <c r="G195" s="6">
        <v>1268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9</v>
      </c>
      <c r="D196" s="6" t="s">
        <v>36</v>
      </c>
      <c r="E196" s="6" t="s">
        <v>17</v>
      </c>
      <c r="F196" s="6">
        <v>1</v>
      </c>
      <c r="G196" s="6">
        <v>624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13</v>
      </c>
      <c r="D197" s="6" t="s">
        <v>21</v>
      </c>
      <c r="E197" s="6" t="s">
        <v>17</v>
      </c>
      <c r="F197" s="6">
        <v>1</v>
      </c>
      <c r="G197" s="6">
        <v>624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13</v>
      </c>
      <c r="D198" s="6" t="s">
        <v>36</v>
      </c>
      <c r="E198" s="6" t="s">
        <v>11</v>
      </c>
      <c r="F198" s="6">
        <v>1</v>
      </c>
      <c r="G198" s="6">
        <v>800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13</v>
      </c>
      <c r="D199" s="6" t="s">
        <v>70</v>
      </c>
      <c r="E199" s="6" t="s">
        <v>17</v>
      </c>
      <c r="F199" s="6">
        <v>2</v>
      </c>
      <c r="G199" s="6">
        <v>1228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70</v>
      </c>
      <c r="E200" s="6" t="s">
        <v>17</v>
      </c>
      <c r="F200" s="6">
        <v>1</v>
      </c>
      <c r="G200" s="6">
        <v>644</v>
      </c>
    </row>
    <row r="201" s="2" customFormat="1" ht="22.5" customHeight="1" spans="1:7">
      <c r="A201" s="6">
        <f>199</f>
        <v>199</v>
      </c>
      <c r="B201" s="6" t="s">
        <v>217</v>
      </c>
      <c r="C201" s="6" t="s">
        <v>9</v>
      </c>
      <c r="D201" s="6" t="s">
        <v>21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226</v>
      </c>
      <c r="C202" s="6" t="s">
        <v>13</v>
      </c>
      <c r="D202" s="6" t="s">
        <v>43</v>
      </c>
      <c r="E202" s="6" t="s">
        <v>17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227</v>
      </c>
      <c r="C203" s="6" t="s">
        <v>9</v>
      </c>
      <c r="D203" s="6" t="s">
        <v>58</v>
      </c>
      <c r="E203" s="6" t="s">
        <v>17</v>
      </c>
      <c r="F203" s="6">
        <v>1</v>
      </c>
      <c r="G203" s="6">
        <v>619</v>
      </c>
    </row>
    <row r="204" s="2" customFormat="1" ht="22.5" customHeight="1" spans="1:7">
      <c r="A204" s="6">
        <f>202</f>
        <v>202</v>
      </c>
      <c r="B204" s="6" t="s">
        <v>228</v>
      </c>
      <c r="C204" s="6" t="s">
        <v>13</v>
      </c>
      <c r="D204" s="6" t="s">
        <v>43</v>
      </c>
      <c r="E204" s="6" t="s">
        <v>17</v>
      </c>
      <c r="F204" s="6">
        <v>2</v>
      </c>
      <c r="G204" s="6">
        <v>1248</v>
      </c>
    </row>
    <row r="205" s="2" customFormat="1" ht="22.5" customHeight="1" spans="1:7">
      <c r="A205" s="6">
        <f>203</f>
        <v>203</v>
      </c>
      <c r="B205" s="6" t="s">
        <v>229</v>
      </c>
      <c r="C205" s="6" t="s">
        <v>9</v>
      </c>
      <c r="D205" s="6" t="s">
        <v>21</v>
      </c>
      <c r="E205" s="6" t="s">
        <v>17</v>
      </c>
      <c r="F205" s="6">
        <v>1</v>
      </c>
      <c r="G205" s="6">
        <v>510</v>
      </c>
    </row>
    <row r="206" s="2" customFormat="1" ht="22.5" customHeight="1" spans="1:7">
      <c r="A206" s="6">
        <f>204</f>
        <v>204</v>
      </c>
      <c r="B206" s="6" t="s">
        <v>230</v>
      </c>
      <c r="C206" s="6" t="s">
        <v>9</v>
      </c>
      <c r="D206" s="6" t="s">
        <v>21</v>
      </c>
      <c r="E206" s="6" t="s">
        <v>11</v>
      </c>
      <c r="F206" s="6">
        <v>1</v>
      </c>
      <c r="G206" s="6">
        <v>636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36</v>
      </c>
      <c r="E207" s="6" t="s">
        <v>17</v>
      </c>
      <c r="F207" s="6">
        <v>2</v>
      </c>
      <c r="G207" s="6">
        <v>1288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13</v>
      </c>
      <c r="D208" s="6" t="s">
        <v>21</v>
      </c>
      <c r="E208" s="6" t="s">
        <v>11</v>
      </c>
      <c r="F208" s="6">
        <v>2</v>
      </c>
      <c r="G208" s="6">
        <v>1399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9</v>
      </c>
      <c r="D209" s="6" t="s">
        <v>33</v>
      </c>
      <c r="E209" s="6" t="s">
        <v>11</v>
      </c>
      <c r="F209" s="6">
        <v>2</v>
      </c>
      <c r="G209" s="6">
        <v>1365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13</v>
      </c>
      <c r="D210" s="6" t="s">
        <v>33</v>
      </c>
      <c r="E210" s="6" t="s">
        <v>17</v>
      </c>
      <c r="F210" s="6">
        <v>2</v>
      </c>
      <c r="G210" s="6">
        <v>1248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13</v>
      </c>
      <c r="D211" s="6" t="s">
        <v>21</v>
      </c>
      <c r="E211" s="6" t="s">
        <v>17</v>
      </c>
      <c r="F211" s="6">
        <v>2</v>
      </c>
      <c r="G211" s="6">
        <v>1208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9</v>
      </c>
      <c r="D212" s="6" t="s">
        <v>21</v>
      </c>
      <c r="E212" s="6" t="s">
        <v>11</v>
      </c>
      <c r="F212" s="6">
        <v>1</v>
      </c>
      <c r="G212" s="6">
        <v>763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238</v>
      </c>
      <c r="E213" s="6" t="s">
        <v>17</v>
      </c>
      <c r="F213" s="6">
        <v>2</v>
      </c>
      <c r="G213" s="6">
        <v>1194</v>
      </c>
    </row>
    <row r="214" s="2" customFormat="1" ht="22.5" customHeight="1" spans="1:7">
      <c r="A214" s="6">
        <f>212</f>
        <v>212</v>
      </c>
      <c r="B214" s="6" t="s">
        <v>239</v>
      </c>
      <c r="C214" s="6" t="s">
        <v>9</v>
      </c>
      <c r="D214" s="6" t="s">
        <v>70</v>
      </c>
      <c r="E214" s="6" t="s">
        <v>17</v>
      </c>
      <c r="F214" s="6">
        <v>2</v>
      </c>
      <c r="G214" s="6">
        <v>1356</v>
      </c>
    </row>
    <row r="215" s="2" customFormat="1" ht="22.5" customHeight="1" spans="1:7">
      <c r="A215" s="6">
        <f>213</f>
        <v>213</v>
      </c>
      <c r="B215" s="6" t="s">
        <v>240</v>
      </c>
      <c r="C215" s="6" t="s">
        <v>9</v>
      </c>
      <c r="D215" s="6" t="s">
        <v>36</v>
      </c>
      <c r="E215" s="6" t="s">
        <v>17</v>
      </c>
      <c r="F215" s="6">
        <v>1</v>
      </c>
      <c r="G215" s="6">
        <v>631</v>
      </c>
    </row>
    <row r="216" s="2" customFormat="1" ht="22.5" customHeight="1" spans="1:7">
      <c r="A216" s="6">
        <f>214</f>
        <v>214</v>
      </c>
      <c r="B216" s="6" t="s">
        <v>241</v>
      </c>
      <c r="C216" s="6" t="s">
        <v>13</v>
      </c>
      <c r="D216" s="6" t="s">
        <v>16</v>
      </c>
      <c r="E216" s="6" t="s">
        <v>11</v>
      </c>
      <c r="F216" s="6">
        <v>1</v>
      </c>
      <c r="G216" s="6">
        <v>634</v>
      </c>
    </row>
    <row r="217" s="2" customFormat="1" ht="22.5" customHeight="1" spans="1:7">
      <c r="A217" s="6">
        <f>215</f>
        <v>215</v>
      </c>
      <c r="B217" s="6" t="s">
        <v>242</v>
      </c>
      <c r="C217" s="6" t="s">
        <v>13</v>
      </c>
      <c r="D217" s="6" t="s">
        <v>58</v>
      </c>
      <c r="E217" s="6" t="s">
        <v>17</v>
      </c>
      <c r="F217" s="6">
        <v>1</v>
      </c>
      <c r="G217" s="6">
        <v>619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9</v>
      </c>
      <c r="D218" s="6" t="s">
        <v>244</v>
      </c>
      <c r="E218" s="6" t="s">
        <v>11</v>
      </c>
      <c r="F218" s="6">
        <v>3</v>
      </c>
      <c r="G218" s="6">
        <v>1966</v>
      </c>
    </row>
    <row r="219" s="2" customFormat="1" ht="22.5" customHeight="1" spans="1:7">
      <c r="A219" s="6">
        <f>217</f>
        <v>217</v>
      </c>
      <c r="B219" s="6" t="s">
        <v>245</v>
      </c>
      <c r="C219" s="6" t="s">
        <v>13</v>
      </c>
      <c r="D219" s="6" t="s">
        <v>33</v>
      </c>
      <c r="E219" s="6" t="s">
        <v>11</v>
      </c>
      <c r="F219" s="6">
        <v>2</v>
      </c>
      <c r="G219" s="6">
        <v>1251</v>
      </c>
    </row>
    <row r="220" s="2" customFormat="1" ht="22.5" customHeight="1" spans="1:7">
      <c r="A220" s="6">
        <f>218</f>
        <v>218</v>
      </c>
      <c r="B220" s="6" t="s">
        <v>246</v>
      </c>
      <c r="C220" s="6" t="s">
        <v>13</v>
      </c>
      <c r="D220" s="6" t="s">
        <v>33</v>
      </c>
      <c r="E220" s="6" t="s">
        <v>17</v>
      </c>
      <c r="F220" s="6">
        <v>2</v>
      </c>
      <c r="G220" s="6">
        <v>1306</v>
      </c>
    </row>
    <row r="221" s="2" customFormat="1" ht="22.5" customHeight="1" spans="1:7">
      <c r="A221" s="6">
        <f>219</f>
        <v>219</v>
      </c>
      <c r="B221" s="6" t="s">
        <v>247</v>
      </c>
      <c r="C221" s="6" t="s">
        <v>9</v>
      </c>
      <c r="D221" s="6" t="s">
        <v>36</v>
      </c>
      <c r="E221" s="6" t="s">
        <v>17</v>
      </c>
      <c r="F221" s="6">
        <v>1</v>
      </c>
      <c r="G221" s="6">
        <v>624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9</v>
      </c>
      <c r="D222" s="6" t="s">
        <v>21</v>
      </c>
      <c r="E222" s="6" t="s">
        <v>11</v>
      </c>
      <c r="F222" s="6">
        <v>2</v>
      </c>
      <c r="G222" s="6">
        <v>1449</v>
      </c>
    </row>
    <row r="223" s="2" customFormat="1" ht="22.5" customHeight="1" spans="1:7">
      <c r="A223" s="6">
        <f>221</f>
        <v>221</v>
      </c>
      <c r="B223" s="6" t="s">
        <v>249</v>
      </c>
      <c r="C223" s="6" t="s">
        <v>9</v>
      </c>
      <c r="D223" s="6" t="s">
        <v>70</v>
      </c>
      <c r="E223" s="6" t="s">
        <v>17</v>
      </c>
      <c r="F223" s="6">
        <v>1</v>
      </c>
      <c r="G223" s="6">
        <v>614</v>
      </c>
    </row>
    <row r="224" s="2" customFormat="1" ht="22.5" customHeight="1" spans="1:7">
      <c r="A224" s="6">
        <f>222</f>
        <v>222</v>
      </c>
      <c r="B224" s="6" t="s">
        <v>133</v>
      </c>
      <c r="C224" s="6" t="s">
        <v>9</v>
      </c>
      <c r="D224" s="6" t="s">
        <v>36</v>
      </c>
      <c r="E224" s="6" t="s">
        <v>11</v>
      </c>
      <c r="F224" s="6">
        <v>2</v>
      </c>
      <c r="G224" s="6">
        <v>1247</v>
      </c>
    </row>
    <row r="225" s="2" customFormat="1" ht="22.5" customHeight="1" spans="1:7">
      <c r="A225" s="6">
        <f>223</f>
        <v>223</v>
      </c>
      <c r="B225" s="6" t="s">
        <v>250</v>
      </c>
      <c r="C225" s="6" t="s">
        <v>13</v>
      </c>
      <c r="D225" s="6" t="s">
        <v>38</v>
      </c>
      <c r="E225" s="6" t="s">
        <v>17</v>
      </c>
      <c r="F225" s="6">
        <v>2</v>
      </c>
      <c r="G225" s="6">
        <v>1134</v>
      </c>
    </row>
    <row r="226" s="2" customFormat="1" ht="22.5" customHeight="1" spans="1:7">
      <c r="A226" s="6">
        <f>224</f>
        <v>224</v>
      </c>
      <c r="B226" s="6" t="s">
        <v>251</v>
      </c>
      <c r="C226" s="6" t="s">
        <v>13</v>
      </c>
      <c r="D226" s="6" t="s">
        <v>36</v>
      </c>
      <c r="E226" s="6" t="s">
        <v>17</v>
      </c>
      <c r="F226" s="6">
        <v>1</v>
      </c>
      <c r="G226" s="6">
        <v>927</v>
      </c>
    </row>
    <row r="227" s="2" customFormat="1" ht="22.5" customHeight="1" spans="1:7">
      <c r="A227" s="6">
        <f>225</f>
        <v>225</v>
      </c>
      <c r="B227" s="6" t="s">
        <v>252</v>
      </c>
      <c r="C227" s="6" t="s">
        <v>13</v>
      </c>
      <c r="D227" s="6" t="s">
        <v>33</v>
      </c>
      <c r="E227" s="6" t="s">
        <v>17</v>
      </c>
      <c r="F227" s="6">
        <v>2</v>
      </c>
      <c r="G227" s="6">
        <v>1134</v>
      </c>
    </row>
    <row r="228" s="2" customFormat="1" ht="22.5" customHeight="1" spans="1:7">
      <c r="A228" s="6">
        <f>226</f>
        <v>226</v>
      </c>
      <c r="B228" s="6" t="s">
        <v>253</v>
      </c>
      <c r="C228" s="6" t="s">
        <v>9</v>
      </c>
      <c r="D228" s="6" t="s">
        <v>70</v>
      </c>
      <c r="E228" s="6" t="s">
        <v>17</v>
      </c>
      <c r="F228" s="6">
        <v>2</v>
      </c>
      <c r="G228" s="6">
        <v>1166</v>
      </c>
    </row>
    <row r="229" s="2" customFormat="1" ht="22.5" customHeight="1" spans="1:7">
      <c r="A229" s="6">
        <f>227</f>
        <v>227</v>
      </c>
      <c r="B229" s="6" t="s">
        <v>173</v>
      </c>
      <c r="C229" s="6" t="s">
        <v>9</v>
      </c>
      <c r="D229" s="6" t="s">
        <v>36</v>
      </c>
      <c r="E229" s="6" t="s">
        <v>17</v>
      </c>
      <c r="F229" s="6">
        <v>1</v>
      </c>
      <c r="G229" s="6">
        <v>634</v>
      </c>
    </row>
    <row r="230" s="2" customFormat="1" ht="22.5" customHeight="1" spans="1:7">
      <c r="A230" s="6">
        <f>228</f>
        <v>228</v>
      </c>
      <c r="B230" s="6" t="s">
        <v>254</v>
      </c>
      <c r="C230" s="6" t="s">
        <v>13</v>
      </c>
      <c r="D230" s="6" t="s">
        <v>38</v>
      </c>
      <c r="E230" s="6" t="s">
        <v>17</v>
      </c>
      <c r="F230" s="6">
        <v>2</v>
      </c>
      <c r="G230" s="6">
        <v>1174</v>
      </c>
    </row>
    <row r="231" s="2" customFormat="1" ht="22.5" customHeight="1" spans="1:7">
      <c r="A231" s="6">
        <f>229</f>
        <v>229</v>
      </c>
      <c r="B231" s="6" t="s">
        <v>255</v>
      </c>
      <c r="C231" s="6" t="s">
        <v>13</v>
      </c>
      <c r="D231" s="6" t="s">
        <v>36</v>
      </c>
      <c r="E231" s="6" t="s">
        <v>17</v>
      </c>
      <c r="F231" s="6">
        <v>2</v>
      </c>
      <c r="G231" s="6">
        <v>1148</v>
      </c>
    </row>
    <row r="232" s="2" customFormat="1" ht="22.5" customHeight="1" spans="1:7">
      <c r="A232" s="6">
        <f>230</f>
        <v>230</v>
      </c>
      <c r="B232" s="6" t="s">
        <v>256</v>
      </c>
      <c r="C232" s="6" t="s">
        <v>13</v>
      </c>
      <c r="D232" s="6" t="s">
        <v>56</v>
      </c>
      <c r="E232" s="6" t="s">
        <v>17</v>
      </c>
      <c r="F232" s="6">
        <v>1</v>
      </c>
      <c r="G232" s="6">
        <v>667</v>
      </c>
    </row>
    <row r="233" s="2" customFormat="1" ht="22.5" customHeight="1" spans="1:7">
      <c r="A233" s="6">
        <f>231</f>
        <v>231</v>
      </c>
      <c r="B233" s="6" t="s">
        <v>257</v>
      </c>
      <c r="C233" s="6" t="s">
        <v>13</v>
      </c>
      <c r="D233" s="6" t="s">
        <v>58</v>
      </c>
      <c r="E233" s="6" t="s">
        <v>11</v>
      </c>
      <c r="F233" s="6">
        <v>2</v>
      </c>
      <c r="G233" s="6">
        <v>1364</v>
      </c>
    </row>
    <row r="234" s="2" customFormat="1" ht="22.5" customHeight="1" spans="1:7">
      <c r="A234" s="6">
        <f>232</f>
        <v>232</v>
      </c>
      <c r="B234" s="6" t="s">
        <v>258</v>
      </c>
      <c r="C234" s="6" t="s">
        <v>13</v>
      </c>
      <c r="D234" s="6" t="s">
        <v>33</v>
      </c>
      <c r="E234" s="6" t="s">
        <v>17</v>
      </c>
      <c r="F234" s="6">
        <v>2</v>
      </c>
      <c r="G234" s="6">
        <v>1174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38</v>
      </c>
      <c r="E235" s="6" t="s">
        <v>17</v>
      </c>
      <c r="F235" s="6">
        <v>2</v>
      </c>
      <c r="G235" s="6">
        <v>1020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58</v>
      </c>
      <c r="E236" s="6" t="s">
        <v>11</v>
      </c>
      <c r="F236" s="6">
        <v>2</v>
      </c>
      <c r="G236" s="6">
        <v>1384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33</v>
      </c>
      <c r="E237" s="6" t="s">
        <v>11</v>
      </c>
      <c r="F237" s="6">
        <v>2</v>
      </c>
      <c r="G237" s="6">
        <v>1165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14</v>
      </c>
      <c r="E238" s="6" t="s">
        <v>17</v>
      </c>
      <c r="F238" s="6">
        <v>3</v>
      </c>
      <c r="G238" s="6">
        <v>1924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70</v>
      </c>
      <c r="E239" s="6" t="s">
        <v>17</v>
      </c>
      <c r="F239" s="6">
        <v>2</v>
      </c>
      <c r="G239" s="6">
        <v>1088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9</v>
      </c>
      <c r="D240" s="6" t="s">
        <v>58</v>
      </c>
      <c r="E240" s="6" t="s">
        <v>17</v>
      </c>
      <c r="F240" s="6">
        <v>1</v>
      </c>
      <c r="G240" s="6">
        <v>590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38</v>
      </c>
      <c r="E241" s="6" t="s">
        <v>11</v>
      </c>
      <c r="F241" s="6">
        <v>1</v>
      </c>
      <c r="G241" s="6">
        <v>636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9</v>
      </c>
      <c r="D242" s="6" t="s">
        <v>33</v>
      </c>
      <c r="E242" s="6" t="s">
        <v>11</v>
      </c>
      <c r="F242" s="6">
        <v>1</v>
      </c>
      <c r="G242" s="6">
        <v>760</v>
      </c>
    </row>
    <row r="243" s="2" customFormat="1" ht="22.5" customHeight="1" spans="1:7">
      <c r="A243" s="6">
        <f>241</f>
        <v>241</v>
      </c>
      <c r="B243" s="6" t="s">
        <v>139</v>
      </c>
      <c r="C243" s="6" t="s">
        <v>9</v>
      </c>
      <c r="D243" s="6" t="s">
        <v>33</v>
      </c>
      <c r="E243" s="6" t="s">
        <v>17</v>
      </c>
      <c r="F243" s="6">
        <v>1</v>
      </c>
      <c r="G243" s="6">
        <v>614</v>
      </c>
    </row>
    <row r="244" s="2" customFormat="1" ht="22.5" customHeight="1" spans="1:7">
      <c r="A244" s="6">
        <f>242</f>
        <v>242</v>
      </c>
      <c r="B244" s="6" t="s">
        <v>267</v>
      </c>
      <c r="C244" s="6" t="s">
        <v>13</v>
      </c>
      <c r="D244" s="6" t="s">
        <v>36</v>
      </c>
      <c r="E244" s="6" t="s">
        <v>17</v>
      </c>
      <c r="F244" s="6">
        <v>2</v>
      </c>
      <c r="G244" s="6">
        <v>1088</v>
      </c>
    </row>
    <row r="245" s="2" customFormat="1" ht="22.5" customHeight="1" spans="1:7">
      <c r="A245" s="6">
        <f>243</f>
        <v>243</v>
      </c>
      <c r="B245" s="6" t="s">
        <v>268</v>
      </c>
      <c r="C245" s="6" t="s">
        <v>9</v>
      </c>
      <c r="D245" s="6" t="s">
        <v>16</v>
      </c>
      <c r="E245" s="6" t="s">
        <v>17</v>
      </c>
      <c r="F245" s="6">
        <v>1</v>
      </c>
      <c r="G245" s="6">
        <v>636</v>
      </c>
    </row>
    <row r="246" s="2" customFormat="1" ht="22.5" customHeight="1" spans="1:7">
      <c r="A246" s="6">
        <f>244</f>
        <v>244</v>
      </c>
      <c r="B246" s="6" t="s">
        <v>269</v>
      </c>
      <c r="C246" s="6" t="s">
        <v>13</v>
      </c>
      <c r="D246" s="6" t="s">
        <v>244</v>
      </c>
      <c r="E246" s="6" t="s">
        <v>11</v>
      </c>
      <c r="F246" s="6">
        <v>1</v>
      </c>
      <c r="G246" s="6">
        <v>760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58</v>
      </c>
      <c r="E247" s="6" t="s">
        <v>11</v>
      </c>
      <c r="F247" s="6">
        <v>2</v>
      </c>
      <c r="G247" s="6">
        <v>1364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13</v>
      </c>
      <c r="D248" s="6" t="s">
        <v>33</v>
      </c>
      <c r="E248" s="6" t="s">
        <v>17</v>
      </c>
      <c r="F248" s="6">
        <v>2</v>
      </c>
      <c r="G248" s="6">
        <v>1308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33</v>
      </c>
      <c r="E249" s="6" t="s">
        <v>17</v>
      </c>
      <c r="F249" s="6">
        <v>2</v>
      </c>
      <c r="G249" s="6">
        <v>1242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38</v>
      </c>
      <c r="E250" s="6" t="s">
        <v>11</v>
      </c>
      <c r="F250" s="6">
        <v>2</v>
      </c>
      <c r="G250" s="6">
        <v>1287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16</v>
      </c>
      <c r="E251" s="6" t="s">
        <v>11</v>
      </c>
      <c r="F251" s="6">
        <v>2</v>
      </c>
      <c r="G251" s="6">
        <v>1475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33</v>
      </c>
      <c r="E252" s="6" t="s">
        <v>11</v>
      </c>
      <c r="F252" s="6">
        <v>2</v>
      </c>
      <c r="G252" s="6">
        <v>1285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36</v>
      </c>
      <c r="E253" s="6" t="s">
        <v>17</v>
      </c>
      <c r="F253" s="6">
        <v>2</v>
      </c>
      <c r="G253" s="6">
        <v>1165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70</v>
      </c>
      <c r="E254" s="6" t="s">
        <v>17</v>
      </c>
      <c r="F254" s="6">
        <v>1</v>
      </c>
      <c r="G254" s="6">
        <v>579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33</v>
      </c>
      <c r="E255" s="6" t="s">
        <v>17</v>
      </c>
      <c r="F255" s="6">
        <v>2</v>
      </c>
      <c r="G255" s="6">
        <v>1138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9</v>
      </c>
      <c r="D256" s="6" t="s">
        <v>56</v>
      </c>
      <c r="E256" s="6" t="s">
        <v>11</v>
      </c>
      <c r="F256" s="6">
        <v>2</v>
      </c>
      <c r="G256" s="6">
        <v>1476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9</v>
      </c>
      <c r="D257" s="6" t="s">
        <v>56</v>
      </c>
      <c r="E257" s="6" t="s">
        <v>17</v>
      </c>
      <c r="F257" s="6">
        <v>2</v>
      </c>
      <c r="G257" s="6">
        <v>1259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9</v>
      </c>
      <c r="D258" s="6" t="s">
        <v>36</v>
      </c>
      <c r="E258" s="6" t="s">
        <v>11</v>
      </c>
      <c r="F258" s="6">
        <v>2</v>
      </c>
      <c r="G258" s="6">
        <v>1483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70</v>
      </c>
      <c r="E259" s="6" t="s">
        <v>17</v>
      </c>
      <c r="F259" s="6">
        <v>2</v>
      </c>
      <c r="G259" s="6">
        <v>1120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70</v>
      </c>
      <c r="E260" s="6" t="s">
        <v>17</v>
      </c>
      <c r="F260" s="6">
        <v>1</v>
      </c>
      <c r="G260" s="6">
        <v>643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13</v>
      </c>
      <c r="D261" s="6" t="s">
        <v>70</v>
      </c>
      <c r="E261" s="6" t="s">
        <v>11</v>
      </c>
      <c r="F261" s="6">
        <v>2</v>
      </c>
      <c r="G261" s="6">
        <v>1287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13</v>
      </c>
      <c r="D262" s="6" t="s">
        <v>36</v>
      </c>
      <c r="E262" s="6" t="s">
        <v>11</v>
      </c>
      <c r="F262" s="6">
        <v>2</v>
      </c>
      <c r="G262" s="6">
        <v>1241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16</v>
      </c>
      <c r="E263" s="6" t="s">
        <v>11</v>
      </c>
      <c r="F263" s="6">
        <v>1</v>
      </c>
      <c r="G263" s="6">
        <v>763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36</v>
      </c>
      <c r="E264" s="6" t="s">
        <v>11</v>
      </c>
      <c r="F264" s="6">
        <v>2</v>
      </c>
      <c r="G264" s="6">
        <v>1337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9</v>
      </c>
      <c r="D265" s="6" t="s">
        <v>27</v>
      </c>
      <c r="E265" s="6" t="s">
        <v>17</v>
      </c>
      <c r="F265" s="6">
        <v>1</v>
      </c>
      <c r="G265" s="6">
        <v>689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9</v>
      </c>
      <c r="D266" s="6" t="s">
        <v>21</v>
      </c>
      <c r="E266" s="6" t="s">
        <v>11</v>
      </c>
      <c r="F266" s="6">
        <v>2</v>
      </c>
      <c r="G266" s="6">
        <v>1349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9</v>
      </c>
      <c r="D267" s="6" t="s">
        <v>36</v>
      </c>
      <c r="E267" s="6" t="s">
        <v>11</v>
      </c>
      <c r="F267" s="6">
        <v>1</v>
      </c>
      <c r="G267" s="6">
        <v>710</v>
      </c>
    </row>
    <row r="268" s="2" customFormat="1" ht="22.5" customHeight="1" spans="1:7">
      <c r="A268" s="6">
        <f>266</f>
        <v>266</v>
      </c>
      <c r="B268" s="6" t="s">
        <v>124</v>
      </c>
      <c r="C268" s="6" t="s">
        <v>9</v>
      </c>
      <c r="D268" s="6" t="s">
        <v>70</v>
      </c>
      <c r="E268" s="6" t="s">
        <v>17</v>
      </c>
      <c r="F268" s="6">
        <v>2</v>
      </c>
      <c r="G268" s="6">
        <v>1198</v>
      </c>
    </row>
    <row r="269" s="2" customFormat="1" ht="22.5" customHeight="1" spans="1:7">
      <c r="A269" s="6">
        <f>267</f>
        <v>267</v>
      </c>
      <c r="B269" s="6" t="s">
        <v>291</v>
      </c>
      <c r="C269" s="6" t="s">
        <v>9</v>
      </c>
      <c r="D269" s="6" t="s">
        <v>36</v>
      </c>
      <c r="E269" s="6" t="s">
        <v>11</v>
      </c>
      <c r="F269" s="6">
        <v>2</v>
      </c>
      <c r="G269" s="6">
        <v>1405</v>
      </c>
    </row>
    <row r="270" s="2" customFormat="1" ht="22.5" customHeight="1" spans="1:7">
      <c r="A270" s="6">
        <f>268</f>
        <v>268</v>
      </c>
      <c r="B270" s="6" t="s">
        <v>292</v>
      </c>
      <c r="C270" s="6" t="s">
        <v>13</v>
      </c>
      <c r="D270" s="6" t="s">
        <v>33</v>
      </c>
      <c r="E270" s="6" t="s">
        <v>17</v>
      </c>
      <c r="F270" s="6">
        <v>2</v>
      </c>
      <c r="G270" s="6">
        <v>1166</v>
      </c>
    </row>
    <row r="271" s="2" customFormat="1" ht="22.5" customHeight="1" spans="1:7">
      <c r="A271" s="6">
        <f>269</f>
        <v>269</v>
      </c>
      <c r="B271" s="6" t="s">
        <v>293</v>
      </c>
      <c r="C271" s="6" t="s">
        <v>9</v>
      </c>
      <c r="D271" s="6" t="s">
        <v>33</v>
      </c>
      <c r="E271" s="6" t="s">
        <v>11</v>
      </c>
      <c r="F271" s="6">
        <v>1</v>
      </c>
      <c r="G271" s="6">
        <v>780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13</v>
      </c>
      <c r="D272" s="6" t="s">
        <v>70</v>
      </c>
      <c r="E272" s="6" t="s">
        <v>295</v>
      </c>
      <c r="F272" s="6">
        <v>1</v>
      </c>
      <c r="G272" s="6">
        <v>627</v>
      </c>
    </row>
    <row r="273" s="2" customFormat="1" ht="22.5" customHeight="1" spans="1:7">
      <c r="A273" s="6">
        <f>271</f>
        <v>271</v>
      </c>
      <c r="B273" s="6" t="s">
        <v>296</v>
      </c>
      <c r="C273" s="6" t="s">
        <v>13</v>
      </c>
      <c r="D273" s="6" t="s">
        <v>36</v>
      </c>
      <c r="E273" s="6" t="s">
        <v>17</v>
      </c>
      <c r="F273" s="6">
        <v>1</v>
      </c>
      <c r="G273" s="6">
        <v>832</v>
      </c>
    </row>
    <row r="274" s="2" customFormat="1" ht="22.5" customHeight="1" spans="1:7">
      <c r="A274" s="6">
        <f>272</f>
        <v>272</v>
      </c>
      <c r="B274" s="6" t="s">
        <v>297</v>
      </c>
      <c r="C274" s="6" t="s">
        <v>13</v>
      </c>
      <c r="D274" s="6" t="s">
        <v>56</v>
      </c>
      <c r="E274" s="6" t="s">
        <v>11</v>
      </c>
      <c r="F274" s="6">
        <v>1</v>
      </c>
      <c r="G274" s="6">
        <v>763</v>
      </c>
    </row>
    <row r="275" s="2" customFormat="1" ht="22.5" customHeight="1" spans="1:7">
      <c r="A275" s="6">
        <f>273</f>
        <v>273</v>
      </c>
      <c r="B275" s="6" t="s">
        <v>298</v>
      </c>
      <c r="C275" s="6" t="s">
        <v>9</v>
      </c>
      <c r="D275" s="6" t="s">
        <v>70</v>
      </c>
      <c r="E275" s="6" t="s">
        <v>295</v>
      </c>
      <c r="F275" s="6">
        <v>1</v>
      </c>
      <c r="G275" s="6">
        <v>627</v>
      </c>
    </row>
    <row r="276" s="2" customFormat="1" ht="22.5" customHeight="1" spans="1:7">
      <c r="A276" s="6">
        <f>274</f>
        <v>274</v>
      </c>
      <c r="B276" s="6" t="s">
        <v>299</v>
      </c>
      <c r="C276" s="6" t="s">
        <v>13</v>
      </c>
      <c r="D276" s="6" t="s">
        <v>38</v>
      </c>
      <c r="E276" s="6" t="s">
        <v>17</v>
      </c>
      <c r="F276" s="6">
        <v>1</v>
      </c>
      <c r="G276" s="6">
        <v>586</v>
      </c>
    </row>
    <row r="277" s="2" customFormat="1" ht="22.5" customHeight="1" spans="1:7">
      <c r="A277" s="6">
        <f>275</f>
        <v>275</v>
      </c>
      <c r="B277" s="6" t="s">
        <v>300</v>
      </c>
      <c r="C277" s="6" t="s">
        <v>9</v>
      </c>
      <c r="D277" s="6" t="s">
        <v>21</v>
      </c>
      <c r="E277" s="6" t="s">
        <v>11</v>
      </c>
      <c r="F277" s="6">
        <v>1</v>
      </c>
      <c r="G277" s="6">
        <v>763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13</v>
      </c>
      <c r="D278" s="6" t="s">
        <v>38</v>
      </c>
      <c r="E278" s="6" t="s">
        <v>17</v>
      </c>
      <c r="F278" s="6">
        <v>1</v>
      </c>
      <c r="G278" s="6">
        <v>586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14</v>
      </c>
      <c r="E279" s="6" t="s">
        <v>11</v>
      </c>
      <c r="F279" s="6">
        <v>1</v>
      </c>
      <c r="G279" s="6">
        <v>1004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13</v>
      </c>
      <c r="D280" s="6" t="s">
        <v>36</v>
      </c>
      <c r="E280" s="6" t="s">
        <v>295</v>
      </c>
      <c r="F280" s="6">
        <v>3</v>
      </c>
      <c r="G280" s="6">
        <v>1571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29</v>
      </c>
      <c r="E281" s="6" t="s">
        <v>11</v>
      </c>
      <c r="F281" s="6">
        <v>2</v>
      </c>
      <c r="G281" s="6">
        <v>1742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13</v>
      </c>
      <c r="D282" s="6" t="s">
        <v>50</v>
      </c>
      <c r="E282" s="6" t="s">
        <v>17</v>
      </c>
      <c r="F282" s="6">
        <v>1</v>
      </c>
      <c r="G282" s="6">
        <v>732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9</v>
      </c>
      <c r="D283" s="6" t="s">
        <v>50</v>
      </c>
      <c r="E283" s="6" t="s">
        <v>17</v>
      </c>
      <c r="F283" s="6">
        <v>1</v>
      </c>
      <c r="G283" s="6">
        <v>544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70</v>
      </c>
      <c r="E284" s="6" t="s">
        <v>17</v>
      </c>
      <c r="F284" s="6">
        <v>1</v>
      </c>
      <c r="G284" s="6">
        <v>680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16</v>
      </c>
      <c r="E285" s="6" t="s">
        <v>17</v>
      </c>
      <c r="F285" s="6">
        <v>3</v>
      </c>
      <c r="G285" s="6">
        <v>1729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9</v>
      </c>
      <c r="D286" s="6" t="s">
        <v>21</v>
      </c>
      <c r="E286" s="6" t="s">
        <v>11</v>
      </c>
      <c r="F286" s="6">
        <v>1</v>
      </c>
      <c r="G286" s="6">
        <v>763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110</v>
      </c>
      <c r="E287" s="6" t="s">
        <v>11</v>
      </c>
      <c r="F287" s="6">
        <v>1</v>
      </c>
      <c r="G287" s="6">
        <v>711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50</v>
      </c>
      <c r="E288" s="6" t="s">
        <v>11</v>
      </c>
      <c r="F288" s="6">
        <v>1</v>
      </c>
      <c r="G288" s="6">
        <v>1004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9</v>
      </c>
      <c r="D289" s="6" t="s">
        <v>21</v>
      </c>
      <c r="E289" s="6" t="s">
        <v>11</v>
      </c>
      <c r="F289" s="6">
        <v>2</v>
      </c>
      <c r="G289" s="6">
        <v>1347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21</v>
      </c>
      <c r="E290" s="6" t="s">
        <v>11</v>
      </c>
      <c r="F290" s="6">
        <v>1</v>
      </c>
      <c r="G290" s="6">
        <v>763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13</v>
      </c>
      <c r="D291" s="6" t="s">
        <v>21</v>
      </c>
      <c r="E291" s="6" t="s">
        <v>11</v>
      </c>
      <c r="F291" s="6">
        <v>2</v>
      </c>
      <c r="G291" s="6">
        <v>1192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13</v>
      </c>
      <c r="D292" s="6" t="s">
        <v>33</v>
      </c>
      <c r="E292" s="6" t="s">
        <v>17</v>
      </c>
      <c r="F292" s="6">
        <v>1</v>
      </c>
      <c r="G292" s="6">
        <v>782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9</v>
      </c>
      <c r="D293" s="6" t="s">
        <v>38</v>
      </c>
      <c r="E293" s="6" t="s">
        <v>11</v>
      </c>
      <c r="F293" s="6">
        <v>2</v>
      </c>
      <c r="G293" s="6">
        <v>1136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50</v>
      </c>
      <c r="E294" s="6" t="s">
        <v>11</v>
      </c>
      <c r="F294" s="6">
        <v>2</v>
      </c>
      <c r="G294" s="6">
        <v>1132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21</v>
      </c>
      <c r="E295" s="6" t="s">
        <v>11</v>
      </c>
      <c r="F295" s="6">
        <v>2</v>
      </c>
      <c r="G295" s="6">
        <v>1420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244</v>
      </c>
      <c r="E296" s="6" t="s">
        <v>11</v>
      </c>
      <c r="F296" s="6">
        <v>1</v>
      </c>
      <c r="G296" s="6">
        <v>800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33</v>
      </c>
      <c r="E297" s="6" t="s">
        <v>17</v>
      </c>
      <c r="F297" s="6">
        <v>1</v>
      </c>
      <c r="G297" s="6">
        <v>832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13</v>
      </c>
      <c r="D298" s="6" t="s">
        <v>21</v>
      </c>
      <c r="E298" s="6" t="s">
        <v>11</v>
      </c>
      <c r="F298" s="6">
        <v>1</v>
      </c>
      <c r="G298" s="6">
        <v>960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9</v>
      </c>
      <c r="D299" s="6" t="s">
        <v>70</v>
      </c>
      <c r="E299" s="6" t="s">
        <v>11</v>
      </c>
      <c r="F299" s="6">
        <v>1</v>
      </c>
      <c r="G299" s="6">
        <v>700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56</v>
      </c>
      <c r="E300" s="6" t="s">
        <v>11</v>
      </c>
      <c r="F300" s="6">
        <v>2</v>
      </c>
      <c r="G300" s="6">
        <v>1256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9</v>
      </c>
      <c r="D301" s="6" t="s">
        <v>56</v>
      </c>
      <c r="E301" s="6" t="s">
        <v>11</v>
      </c>
      <c r="F301" s="6">
        <v>2</v>
      </c>
      <c r="G301" s="6">
        <v>1462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33</v>
      </c>
      <c r="E302" s="6" t="s">
        <v>11</v>
      </c>
      <c r="F302" s="6">
        <v>1</v>
      </c>
      <c r="G302" s="6">
        <v>680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33</v>
      </c>
      <c r="E303" s="6" t="s">
        <v>11</v>
      </c>
      <c r="F303" s="6">
        <v>2</v>
      </c>
      <c r="G303" s="6">
        <v>1168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21</v>
      </c>
      <c r="E304" s="6" t="s">
        <v>11</v>
      </c>
      <c r="F304" s="6">
        <v>1</v>
      </c>
      <c r="G304" s="6">
        <v>720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9</v>
      </c>
      <c r="D305" s="6" t="s">
        <v>38</v>
      </c>
      <c r="E305" s="6" t="s">
        <v>11</v>
      </c>
      <c r="F305" s="6">
        <v>2</v>
      </c>
      <c r="G305" s="6">
        <v>1481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9</v>
      </c>
      <c r="D306" s="6" t="s">
        <v>70</v>
      </c>
      <c r="E306" s="6" t="s">
        <v>17</v>
      </c>
      <c r="F306" s="6">
        <v>1</v>
      </c>
      <c r="G306" s="6">
        <v>752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36</v>
      </c>
      <c r="E307" s="6" t="s">
        <v>11</v>
      </c>
      <c r="F307" s="6">
        <v>2</v>
      </c>
      <c r="G307" s="6">
        <v>1424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38</v>
      </c>
      <c r="E308" s="6" t="s">
        <v>11</v>
      </c>
      <c r="F308" s="6">
        <v>2</v>
      </c>
      <c r="G308" s="6">
        <v>1362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13</v>
      </c>
      <c r="D309" s="6" t="s">
        <v>56</v>
      </c>
      <c r="E309" s="6" t="s">
        <v>11</v>
      </c>
      <c r="F309" s="6">
        <v>2</v>
      </c>
      <c r="G309" s="6">
        <v>1543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50</v>
      </c>
      <c r="E310" s="6" t="s">
        <v>11</v>
      </c>
      <c r="F310" s="6">
        <v>1</v>
      </c>
      <c r="G310" s="6">
        <v>851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13</v>
      </c>
      <c r="D311" s="6" t="s">
        <v>33</v>
      </c>
      <c r="E311" s="6" t="s">
        <v>17</v>
      </c>
      <c r="F311" s="6">
        <v>3</v>
      </c>
      <c r="G311" s="6">
        <v>1625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9</v>
      </c>
      <c r="D312" s="6" t="s">
        <v>36</v>
      </c>
      <c r="E312" s="6" t="s">
        <v>11</v>
      </c>
      <c r="F312" s="6">
        <v>1</v>
      </c>
      <c r="G312" s="6">
        <v>780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16</v>
      </c>
      <c r="E313" s="6" t="s">
        <v>11</v>
      </c>
      <c r="F313" s="6">
        <v>2</v>
      </c>
      <c r="G313" s="6">
        <v>1264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70</v>
      </c>
      <c r="E314" s="6" t="s">
        <v>11</v>
      </c>
      <c r="F314" s="6">
        <v>1</v>
      </c>
      <c r="G314" s="6">
        <v>792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36</v>
      </c>
      <c r="E315" s="6" t="s">
        <v>11</v>
      </c>
      <c r="F315" s="6">
        <v>2</v>
      </c>
      <c r="G315" s="6">
        <v>1358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56</v>
      </c>
      <c r="E316" s="6" t="s">
        <v>11</v>
      </c>
      <c r="F316" s="6">
        <v>4</v>
      </c>
      <c r="G316" s="6">
        <v>2379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9</v>
      </c>
      <c r="D317" s="6" t="s">
        <v>58</v>
      </c>
      <c r="E317" s="6" t="s">
        <v>11</v>
      </c>
      <c r="F317" s="6">
        <v>1</v>
      </c>
      <c r="G317" s="6">
        <v>629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36</v>
      </c>
      <c r="E318" s="6" t="s">
        <v>17</v>
      </c>
      <c r="F318" s="6">
        <v>1</v>
      </c>
      <c r="G318" s="6">
        <v>732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343</v>
      </c>
      <c r="E319" s="6" t="s">
        <v>11</v>
      </c>
      <c r="F319" s="6">
        <v>1</v>
      </c>
      <c r="G319" s="6">
        <v>731</v>
      </c>
    </row>
    <row r="320" s="2" customFormat="1" ht="22.5" customHeight="1" spans="1:7">
      <c r="A320" s="6">
        <f>318</f>
        <v>318</v>
      </c>
      <c r="B320" s="6" t="s">
        <v>344</v>
      </c>
      <c r="C320" s="6" t="s">
        <v>13</v>
      </c>
      <c r="D320" s="6" t="s">
        <v>38</v>
      </c>
      <c r="E320" s="6" t="s">
        <v>11</v>
      </c>
      <c r="F320" s="6">
        <v>1</v>
      </c>
      <c r="G320" s="6">
        <v>704</v>
      </c>
    </row>
    <row r="321" s="2" customFormat="1" ht="22.5" customHeight="1" spans="1:7">
      <c r="A321" s="6">
        <f>319</f>
        <v>319</v>
      </c>
      <c r="B321" s="6" t="s">
        <v>345</v>
      </c>
      <c r="C321" s="6" t="s">
        <v>9</v>
      </c>
      <c r="D321" s="6" t="s">
        <v>238</v>
      </c>
      <c r="E321" s="6" t="s">
        <v>11</v>
      </c>
      <c r="F321" s="6">
        <v>1</v>
      </c>
      <c r="G321" s="6">
        <v>700</v>
      </c>
    </row>
    <row r="322" s="2" customFormat="1" ht="22.5" customHeight="1" spans="1:7">
      <c r="A322" s="6">
        <f>320</f>
        <v>320</v>
      </c>
      <c r="B322" s="6" t="s">
        <v>346</v>
      </c>
      <c r="C322" s="6" t="s">
        <v>13</v>
      </c>
      <c r="D322" s="6" t="s">
        <v>29</v>
      </c>
      <c r="E322" s="6" t="s">
        <v>11</v>
      </c>
      <c r="F322" s="6">
        <v>1</v>
      </c>
      <c r="G322" s="6">
        <v>991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9</v>
      </c>
      <c r="D323" s="6" t="s">
        <v>16</v>
      </c>
      <c r="E323" s="6" t="s">
        <v>17</v>
      </c>
      <c r="F323" s="6">
        <v>1</v>
      </c>
      <c r="G323" s="6">
        <v>603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13</v>
      </c>
      <c r="D324" s="6" t="s">
        <v>27</v>
      </c>
      <c r="E324" s="6" t="s">
        <v>11</v>
      </c>
      <c r="F324" s="6">
        <v>1</v>
      </c>
      <c r="G324" s="6">
        <v>921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9</v>
      </c>
      <c r="D325" s="6" t="s">
        <v>16</v>
      </c>
      <c r="E325" s="6" t="s">
        <v>11</v>
      </c>
      <c r="F325" s="6">
        <v>2</v>
      </c>
      <c r="G325" s="6">
        <v>1252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13</v>
      </c>
      <c r="D326" s="6" t="s">
        <v>70</v>
      </c>
      <c r="E326" s="6" t="s">
        <v>11</v>
      </c>
      <c r="F326" s="6">
        <v>2</v>
      </c>
      <c r="G326" s="6">
        <v>1620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50</v>
      </c>
      <c r="E327" s="6" t="s">
        <v>17</v>
      </c>
      <c r="F327" s="6">
        <v>1</v>
      </c>
      <c r="G327" s="6">
        <v>652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13</v>
      </c>
      <c r="D328" s="6" t="s">
        <v>36</v>
      </c>
      <c r="E328" s="6" t="s">
        <v>17</v>
      </c>
      <c r="F328" s="6">
        <v>2</v>
      </c>
      <c r="G328" s="6">
        <v>1327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9</v>
      </c>
      <c r="D329" s="6" t="s">
        <v>36</v>
      </c>
      <c r="E329" s="6" t="s">
        <v>17</v>
      </c>
      <c r="F329" s="6">
        <v>2</v>
      </c>
      <c r="G329" s="6">
        <v>1213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50</v>
      </c>
      <c r="E330" s="6" t="s">
        <v>11</v>
      </c>
      <c r="F330" s="6">
        <v>1</v>
      </c>
      <c r="G330" s="6">
        <v>1004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356</v>
      </c>
      <c r="E331" s="6" t="s">
        <v>11</v>
      </c>
      <c r="F331" s="6">
        <v>1</v>
      </c>
      <c r="G331" s="6">
        <v>991</v>
      </c>
    </row>
    <row r="332" s="2" customFormat="1" ht="22.5" customHeight="1" spans="1:7">
      <c r="A332" s="6">
        <f>330</f>
        <v>330</v>
      </c>
      <c r="B332" s="6" t="s">
        <v>357</v>
      </c>
      <c r="C332" s="6" t="s">
        <v>13</v>
      </c>
      <c r="D332" s="6" t="s">
        <v>16</v>
      </c>
      <c r="E332" s="6" t="s">
        <v>11</v>
      </c>
      <c r="F332" s="6">
        <v>1</v>
      </c>
      <c r="G332" s="6">
        <v>763</v>
      </c>
    </row>
    <row r="333" s="2" customFormat="1" ht="22.5" customHeight="1" spans="1:7">
      <c r="A333" s="6">
        <f>331</f>
        <v>331</v>
      </c>
      <c r="B333" s="6" t="s">
        <v>358</v>
      </c>
      <c r="C333" s="6" t="s">
        <v>13</v>
      </c>
      <c r="D333" s="6" t="s">
        <v>50</v>
      </c>
      <c r="E333" s="6" t="s">
        <v>11</v>
      </c>
      <c r="F333" s="6">
        <v>1</v>
      </c>
      <c r="G333" s="6">
        <v>1004</v>
      </c>
    </row>
    <row r="334" s="2" customFormat="1" ht="22.5" customHeight="1" spans="1:7">
      <c r="A334" s="6">
        <f>332</f>
        <v>332</v>
      </c>
      <c r="B334" s="6" t="s">
        <v>359</v>
      </c>
      <c r="C334" s="6" t="s">
        <v>9</v>
      </c>
      <c r="D334" s="6" t="s">
        <v>38</v>
      </c>
      <c r="E334" s="6" t="s">
        <v>11</v>
      </c>
      <c r="F334" s="6">
        <v>1</v>
      </c>
      <c r="G334" s="6">
        <v>763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13</v>
      </c>
      <c r="D335" s="6" t="s">
        <v>70</v>
      </c>
      <c r="E335" s="6" t="s">
        <v>295</v>
      </c>
      <c r="F335" s="6">
        <v>1</v>
      </c>
      <c r="G335" s="6">
        <v>532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9</v>
      </c>
      <c r="D336" s="6" t="s">
        <v>110</v>
      </c>
      <c r="E336" s="6" t="s">
        <v>17</v>
      </c>
      <c r="F336" s="6">
        <v>1</v>
      </c>
      <c r="G336" s="6">
        <v>738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9</v>
      </c>
      <c r="D337" s="6" t="s">
        <v>36</v>
      </c>
      <c r="E337" s="6" t="s">
        <v>295</v>
      </c>
      <c r="F337" s="6">
        <v>1</v>
      </c>
      <c r="G337" s="6">
        <v>578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21</v>
      </c>
      <c r="E338" s="6" t="s">
        <v>11</v>
      </c>
      <c r="F338" s="6">
        <v>2</v>
      </c>
      <c r="G338" s="6">
        <v>1298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13</v>
      </c>
      <c r="D339" s="6" t="s">
        <v>365</v>
      </c>
      <c r="E339" s="6" t="s">
        <v>11</v>
      </c>
      <c r="F339" s="6">
        <v>1</v>
      </c>
      <c r="G339" s="6">
        <v>1000</v>
      </c>
    </row>
    <row r="340" s="2" customFormat="1" ht="22.5" customHeight="1" spans="1:7">
      <c r="A340" s="6">
        <f>338</f>
        <v>338</v>
      </c>
      <c r="B340" s="6" t="s">
        <v>366</v>
      </c>
      <c r="C340" s="6" t="s">
        <v>9</v>
      </c>
      <c r="D340" s="6" t="s">
        <v>38</v>
      </c>
      <c r="E340" s="6" t="s">
        <v>17</v>
      </c>
      <c r="F340" s="6">
        <v>1</v>
      </c>
      <c r="G340" s="6">
        <v>752</v>
      </c>
    </row>
    <row r="341" s="2" customFormat="1" ht="22.5" customHeight="1" spans="1:7">
      <c r="A341" s="6">
        <f>339</f>
        <v>339</v>
      </c>
      <c r="B341" s="6" t="s">
        <v>367</v>
      </c>
      <c r="C341" s="6" t="s">
        <v>13</v>
      </c>
      <c r="D341" s="6" t="s">
        <v>29</v>
      </c>
      <c r="E341" s="6" t="s">
        <v>11</v>
      </c>
      <c r="F341" s="6">
        <v>1</v>
      </c>
      <c r="G341" s="6">
        <v>721</v>
      </c>
    </row>
    <row r="342" s="2" customFormat="1" ht="22.5" customHeight="1" spans="1:7">
      <c r="A342" s="6">
        <f>340</f>
        <v>340</v>
      </c>
      <c r="B342" s="6" t="s">
        <v>368</v>
      </c>
      <c r="C342" s="6" t="s">
        <v>9</v>
      </c>
      <c r="D342" s="6" t="s">
        <v>70</v>
      </c>
      <c r="E342" s="6" t="s">
        <v>11</v>
      </c>
      <c r="F342" s="6">
        <v>1</v>
      </c>
      <c r="G342" s="6">
        <v>800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13</v>
      </c>
      <c r="D343" s="6" t="s">
        <v>33</v>
      </c>
      <c r="E343" s="6" t="s">
        <v>295</v>
      </c>
      <c r="F343" s="6">
        <v>3</v>
      </c>
      <c r="G343" s="6">
        <v>1587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58</v>
      </c>
      <c r="E344" s="6" t="s">
        <v>11</v>
      </c>
      <c r="F344" s="6">
        <v>1</v>
      </c>
      <c r="G344" s="6">
        <v>740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13</v>
      </c>
      <c r="D345" s="6" t="s">
        <v>29</v>
      </c>
      <c r="E345" s="6" t="s">
        <v>11</v>
      </c>
      <c r="F345" s="6">
        <v>1</v>
      </c>
      <c r="G345" s="6">
        <v>791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70</v>
      </c>
      <c r="E346" s="6" t="s">
        <v>17</v>
      </c>
      <c r="F346" s="6">
        <v>1</v>
      </c>
      <c r="G346" s="6">
        <v>732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33</v>
      </c>
      <c r="E347" s="6" t="s">
        <v>17</v>
      </c>
      <c r="F347" s="6">
        <v>3</v>
      </c>
      <c r="G347" s="6">
        <v>1879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58</v>
      </c>
      <c r="E348" s="6" t="s">
        <v>11</v>
      </c>
      <c r="F348" s="6">
        <v>1</v>
      </c>
      <c r="G348" s="6">
        <v>890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43</v>
      </c>
      <c r="E349" s="6" t="s">
        <v>295</v>
      </c>
      <c r="F349" s="6">
        <v>2</v>
      </c>
      <c r="G349" s="6">
        <v>984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38</v>
      </c>
      <c r="E350" s="6" t="s">
        <v>295</v>
      </c>
      <c r="F350" s="6">
        <v>1</v>
      </c>
      <c r="G350" s="6">
        <v>522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9</v>
      </c>
      <c r="D351" s="6" t="s">
        <v>50</v>
      </c>
      <c r="E351" s="6" t="s">
        <v>295</v>
      </c>
      <c r="F351" s="6">
        <v>2</v>
      </c>
      <c r="G351" s="6">
        <v>1058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38</v>
      </c>
      <c r="E352" s="6" t="s">
        <v>17</v>
      </c>
      <c r="F352" s="6">
        <v>2</v>
      </c>
      <c r="G352" s="6">
        <v>1204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50</v>
      </c>
      <c r="E353" s="6" t="s">
        <v>11</v>
      </c>
      <c r="F353" s="6">
        <v>1</v>
      </c>
      <c r="G353" s="6">
        <v>1004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33</v>
      </c>
      <c r="E354" s="6" t="s">
        <v>11</v>
      </c>
      <c r="F354" s="6">
        <v>1</v>
      </c>
      <c r="G354" s="6">
        <v>660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50</v>
      </c>
      <c r="E355" s="6" t="s">
        <v>11</v>
      </c>
      <c r="F355" s="6">
        <v>1</v>
      </c>
      <c r="G355" s="6">
        <v>832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50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9</v>
      </c>
      <c r="D357" s="6" t="s">
        <v>21</v>
      </c>
      <c r="E357" s="6" t="s">
        <v>11</v>
      </c>
      <c r="F357" s="6">
        <v>1</v>
      </c>
      <c r="G357" s="6">
        <v>578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21</v>
      </c>
      <c r="E358" s="6" t="s">
        <v>11</v>
      </c>
      <c r="F358" s="6">
        <v>1</v>
      </c>
      <c r="G358" s="6">
        <v>763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38</v>
      </c>
      <c r="E359" s="6" t="s">
        <v>11</v>
      </c>
      <c r="F359" s="6">
        <v>1</v>
      </c>
      <c r="G359" s="6">
        <v>763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38</v>
      </c>
      <c r="E360" s="6" t="s">
        <v>11</v>
      </c>
      <c r="F360" s="6">
        <v>1</v>
      </c>
      <c r="G360" s="6">
        <v>763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388</v>
      </c>
      <c r="E361" s="6" t="s">
        <v>11</v>
      </c>
      <c r="F361" s="6">
        <v>2</v>
      </c>
      <c r="G361" s="6">
        <v>1399</v>
      </c>
    </row>
    <row r="362" s="2" customFormat="1" ht="22.5" customHeight="1" spans="1:7">
      <c r="A362" s="6">
        <f>360</f>
        <v>360</v>
      </c>
      <c r="B362" s="6" t="s">
        <v>389</v>
      </c>
      <c r="C362" s="6" t="s">
        <v>9</v>
      </c>
      <c r="D362" s="6" t="s">
        <v>38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390</v>
      </c>
      <c r="C363" s="6" t="s">
        <v>9</v>
      </c>
      <c r="D363" s="6" t="s">
        <v>56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391</v>
      </c>
      <c r="C364" s="6" t="s">
        <v>9</v>
      </c>
      <c r="D364" s="6" t="s">
        <v>16</v>
      </c>
      <c r="E364" s="6" t="s">
        <v>11</v>
      </c>
      <c r="F364" s="6">
        <v>2</v>
      </c>
      <c r="G364" s="6">
        <v>1245</v>
      </c>
    </row>
    <row r="365" s="2" customFormat="1" ht="22.5" customHeight="1" spans="1:7">
      <c r="A365" s="6">
        <f>363</f>
        <v>363</v>
      </c>
      <c r="B365" s="6" t="s">
        <v>392</v>
      </c>
      <c r="C365" s="6" t="s">
        <v>13</v>
      </c>
      <c r="D365" s="6" t="s">
        <v>36</v>
      </c>
      <c r="E365" s="6" t="s">
        <v>17</v>
      </c>
      <c r="F365" s="6">
        <v>1</v>
      </c>
      <c r="G365" s="6">
        <v>712</v>
      </c>
    </row>
    <row r="366" s="2" customFormat="1" ht="22.5" customHeight="1" spans="1:7">
      <c r="A366" s="6">
        <f>364</f>
        <v>364</v>
      </c>
      <c r="B366" s="6" t="s">
        <v>393</v>
      </c>
      <c r="C366" s="6" t="s">
        <v>13</v>
      </c>
      <c r="D366" s="6" t="s">
        <v>244</v>
      </c>
      <c r="E366" s="6" t="s">
        <v>11</v>
      </c>
      <c r="F366" s="6">
        <v>3</v>
      </c>
      <c r="G366" s="6">
        <v>1579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13</v>
      </c>
      <c r="D367" s="6" t="s">
        <v>16</v>
      </c>
      <c r="E367" s="6" t="s">
        <v>11</v>
      </c>
      <c r="F367" s="6">
        <v>1</v>
      </c>
      <c r="G367" s="6">
        <v>700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13</v>
      </c>
      <c r="D368" s="6" t="s">
        <v>70</v>
      </c>
      <c r="E368" s="6" t="s">
        <v>17</v>
      </c>
      <c r="F368" s="6">
        <v>1</v>
      </c>
      <c r="G368" s="6">
        <v>832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13</v>
      </c>
      <c r="D369" s="6" t="s">
        <v>110</v>
      </c>
      <c r="E369" s="6" t="s">
        <v>11</v>
      </c>
      <c r="F369" s="6">
        <v>2</v>
      </c>
      <c r="G369" s="6">
        <v>1410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9</v>
      </c>
      <c r="D370" s="6" t="s">
        <v>25</v>
      </c>
      <c r="E370" s="6" t="s">
        <v>11</v>
      </c>
      <c r="F370" s="6">
        <v>1</v>
      </c>
      <c r="G370" s="6">
        <v>764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36</v>
      </c>
      <c r="E371" s="6" t="s">
        <v>295</v>
      </c>
      <c r="F371" s="6">
        <v>2</v>
      </c>
      <c r="G371" s="6">
        <v>844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21</v>
      </c>
      <c r="E372" s="6" t="s">
        <v>11</v>
      </c>
      <c r="F372" s="6">
        <v>2</v>
      </c>
      <c r="G372" s="6">
        <v>1544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14</v>
      </c>
      <c r="E373" s="6" t="s">
        <v>11</v>
      </c>
      <c r="F373" s="6">
        <v>1</v>
      </c>
      <c r="G373" s="6">
        <v>772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29</v>
      </c>
      <c r="E374" s="6" t="s">
        <v>11</v>
      </c>
      <c r="F374" s="6">
        <v>3</v>
      </c>
      <c r="G374" s="6">
        <v>1689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58</v>
      </c>
      <c r="E375" s="6" t="s">
        <v>17</v>
      </c>
      <c r="F375" s="6">
        <v>1</v>
      </c>
      <c r="G375" s="6">
        <v>799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9</v>
      </c>
      <c r="D376" s="6" t="s">
        <v>70</v>
      </c>
      <c r="E376" s="6" t="s">
        <v>295</v>
      </c>
      <c r="F376" s="6">
        <v>2</v>
      </c>
      <c r="G376" s="6">
        <v>1080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244</v>
      </c>
      <c r="E377" s="6" t="s">
        <v>11</v>
      </c>
      <c r="F377" s="6">
        <v>1</v>
      </c>
      <c r="G377" s="6">
        <v>1004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19</v>
      </c>
      <c r="E378" s="6" t="s">
        <v>17</v>
      </c>
      <c r="F378" s="6">
        <v>1</v>
      </c>
      <c r="G378" s="6">
        <v>666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21</v>
      </c>
      <c r="E379" s="6" t="s">
        <v>11</v>
      </c>
      <c r="F379" s="6">
        <v>1</v>
      </c>
      <c r="G379" s="6">
        <v>730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19</v>
      </c>
      <c r="E380" s="6" t="s">
        <v>295</v>
      </c>
      <c r="F380" s="6">
        <v>1</v>
      </c>
      <c r="G380" s="6">
        <v>589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110</v>
      </c>
      <c r="E381" s="6" t="s">
        <v>11</v>
      </c>
      <c r="F381" s="6">
        <v>1</v>
      </c>
      <c r="G381" s="6">
        <v>1004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9</v>
      </c>
      <c r="D382" s="6" t="s">
        <v>21</v>
      </c>
      <c r="E382" s="6" t="s">
        <v>11</v>
      </c>
      <c r="F382" s="6">
        <v>1</v>
      </c>
      <c r="G382" s="6">
        <v>704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356</v>
      </c>
      <c r="E383" s="6" t="s">
        <v>11</v>
      </c>
      <c r="F383" s="6">
        <v>1</v>
      </c>
      <c r="G383" s="6">
        <v>701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412</v>
      </c>
      <c r="E384" s="6" t="s">
        <v>11</v>
      </c>
      <c r="F384" s="6">
        <v>1</v>
      </c>
      <c r="G384" s="6">
        <v>763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13</v>
      </c>
      <c r="D385" s="6" t="s">
        <v>58</v>
      </c>
      <c r="E385" s="6" t="s">
        <v>11</v>
      </c>
      <c r="F385" s="6">
        <v>1</v>
      </c>
      <c r="G385" s="6">
        <v>764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9</v>
      </c>
      <c r="D386" s="6" t="s">
        <v>38</v>
      </c>
      <c r="E386" s="6" t="s">
        <v>17</v>
      </c>
      <c r="F386" s="6">
        <v>1</v>
      </c>
      <c r="G386" s="6">
        <v>481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13</v>
      </c>
      <c r="D387" s="6" t="s">
        <v>36</v>
      </c>
      <c r="E387" s="6" t="s">
        <v>11</v>
      </c>
      <c r="F387" s="6">
        <v>1</v>
      </c>
      <c r="G387" s="6">
        <v>700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9</v>
      </c>
      <c r="D388" s="6" t="s">
        <v>110</v>
      </c>
      <c r="E388" s="6" t="s">
        <v>17</v>
      </c>
      <c r="F388" s="6">
        <v>2</v>
      </c>
      <c r="G388" s="6">
        <v>1355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58</v>
      </c>
      <c r="E389" s="6" t="s">
        <v>11</v>
      </c>
      <c r="F389" s="6">
        <v>1</v>
      </c>
      <c r="G389" s="6">
        <v>793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9</v>
      </c>
      <c r="D390" s="6" t="s">
        <v>36</v>
      </c>
      <c r="E390" s="6" t="s">
        <v>17</v>
      </c>
      <c r="F390" s="6">
        <v>2</v>
      </c>
      <c r="G390" s="6">
        <v>1375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38</v>
      </c>
      <c r="E391" s="6" t="s">
        <v>17</v>
      </c>
      <c r="F391" s="6">
        <v>3</v>
      </c>
      <c r="G391" s="6">
        <v>1502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38</v>
      </c>
      <c r="E392" s="6" t="s">
        <v>11</v>
      </c>
      <c r="F392" s="6">
        <v>1</v>
      </c>
      <c r="G392" s="6">
        <v>800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19</v>
      </c>
      <c r="E393" s="6" t="s">
        <v>11</v>
      </c>
      <c r="F393" s="6">
        <v>1</v>
      </c>
      <c r="G393" s="6">
        <v>731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244</v>
      </c>
      <c r="E394" s="6" t="s">
        <v>11</v>
      </c>
      <c r="F394" s="6">
        <v>2</v>
      </c>
      <c r="G394" s="6">
        <v>1480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16</v>
      </c>
      <c r="E395" s="6" t="s">
        <v>11</v>
      </c>
      <c r="F395" s="6">
        <v>1</v>
      </c>
      <c r="G395" s="6">
        <v>695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13</v>
      </c>
      <c r="D396" s="6" t="s">
        <v>244</v>
      </c>
      <c r="E396" s="6" t="s">
        <v>17</v>
      </c>
      <c r="F396" s="6">
        <v>1</v>
      </c>
      <c r="G396" s="6">
        <v>812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9</v>
      </c>
      <c r="D397" s="6" t="s">
        <v>33</v>
      </c>
      <c r="E397" s="6" t="s">
        <v>17</v>
      </c>
      <c r="F397" s="6">
        <v>2</v>
      </c>
      <c r="G397" s="6">
        <v>1291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14</v>
      </c>
      <c r="E398" s="6" t="s">
        <v>11</v>
      </c>
      <c r="F398" s="6">
        <v>1</v>
      </c>
      <c r="G398" s="6">
        <v>780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36</v>
      </c>
      <c r="E399" s="6" t="s">
        <v>11</v>
      </c>
      <c r="F399" s="6">
        <v>1</v>
      </c>
      <c r="G399" s="6">
        <v>760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16</v>
      </c>
      <c r="E400" s="6" t="s">
        <v>11</v>
      </c>
      <c r="F400" s="6">
        <v>1</v>
      </c>
      <c r="G400" s="6">
        <v>700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21</v>
      </c>
      <c r="E401" s="6" t="s">
        <v>11</v>
      </c>
      <c r="F401" s="6">
        <v>1</v>
      </c>
      <c r="G401" s="6">
        <v>735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9</v>
      </c>
      <c r="D402" s="6" t="s">
        <v>38</v>
      </c>
      <c r="E402" s="6" t="s">
        <v>17</v>
      </c>
      <c r="F402" s="6">
        <v>2</v>
      </c>
      <c r="G402" s="6">
        <v>1185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388</v>
      </c>
      <c r="E403" s="6" t="s">
        <v>11</v>
      </c>
      <c r="F403" s="6">
        <v>1</v>
      </c>
      <c r="G403" s="6">
        <v>738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29</v>
      </c>
      <c r="E404" s="6" t="s">
        <v>11</v>
      </c>
      <c r="F404" s="6">
        <v>1</v>
      </c>
      <c r="G404" s="6">
        <v>721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110</v>
      </c>
      <c r="E405" s="6" t="s">
        <v>11</v>
      </c>
      <c r="F405" s="6">
        <v>1</v>
      </c>
      <c r="G405" s="6">
        <v>881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56</v>
      </c>
      <c r="E406" s="6" t="s">
        <v>295</v>
      </c>
      <c r="F406" s="6">
        <v>3</v>
      </c>
      <c r="G406" s="6">
        <v>1625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13</v>
      </c>
      <c r="D407" s="6" t="s">
        <v>110</v>
      </c>
      <c r="E407" s="6" t="s">
        <v>11</v>
      </c>
      <c r="F407" s="6">
        <v>1</v>
      </c>
      <c r="G407" s="6">
        <v>800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9</v>
      </c>
      <c r="D408" s="6" t="s">
        <v>33</v>
      </c>
      <c r="E408" s="6" t="s">
        <v>11</v>
      </c>
      <c r="F408" s="6">
        <v>2</v>
      </c>
      <c r="G408" s="6">
        <v>1226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70</v>
      </c>
      <c r="E409" s="6" t="s">
        <v>11</v>
      </c>
      <c r="F409" s="6">
        <v>4</v>
      </c>
      <c r="G409" s="6">
        <v>2574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9</v>
      </c>
      <c r="D410" s="6" t="s">
        <v>110</v>
      </c>
      <c r="E410" s="6" t="s">
        <v>11</v>
      </c>
      <c r="F410" s="6">
        <v>1</v>
      </c>
      <c r="G410" s="6">
        <v>800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13</v>
      </c>
      <c r="D411" s="6" t="s">
        <v>38</v>
      </c>
      <c r="E411" s="6" t="s">
        <v>11</v>
      </c>
      <c r="F411" s="6">
        <v>2</v>
      </c>
      <c r="G411" s="6">
        <v>1194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9</v>
      </c>
      <c r="D412" s="6" t="s">
        <v>16</v>
      </c>
      <c r="E412" s="6" t="s">
        <v>11</v>
      </c>
      <c r="F412" s="6">
        <v>1</v>
      </c>
      <c r="G412" s="6">
        <v>763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13</v>
      </c>
      <c r="D413" s="6" t="s">
        <v>19</v>
      </c>
      <c r="E413" s="6" t="s">
        <v>11</v>
      </c>
      <c r="F413" s="6">
        <v>1</v>
      </c>
      <c r="G413" s="6">
        <v>861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16</v>
      </c>
      <c r="E414" s="6" t="s">
        <v>17</v>
      </c>
      <c r="F414" s="6">
        <v>1</v>
      </c>
      <c r="G414" s="6">
        <v>732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13</v>
      </c>
      <c r="D415" s="6" t="s">
        <v>244</v>
      </c>
      <c r="E415" s="6" t="s">
        <v>17</v>
      </c>
      <c r="F415" s="6">
        <v>1</v>
      </c>
      <c r="G415" s="6">
        <v>610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14</v>
      </c>
      <c r="E416" s="6" t="s">
        <v>17</v>
      </c>
      <c r="F416" s="6">
        <v>2</v>
      </c>
      <c r="G416" s="6">
        <v>1454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33</v>
      </c>
      <c r="E417" s="6" t="s">
        <v>11</v>
      </c>
      <c r="F417" s="6">
        <v>1</v>
      </c>
      <c r="G417" s="6">
        <v>729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19</v>
      </c>
      <c r="E418" s="6" t="s">
        <v>11</v>
      </c>
      <c r="F418" s="6">
        <v>1</v>
      </c>
      <c r="G418" s="6">
        <v>791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9</v>
      </c>
      <c r="D419" s="6" t="s">
        <v>244</v>
      </c>
      <c r="E419" s="6" t="s">
        <v>11</v>
      </c>
      <c r="F419" s="6">
        <v>2</v>
      </c>
      <c r="G419" s="6">
        <v>1401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244</v>
      </c>
      <c r="E420" s="6" t="s">
        <v>11</v>
      </c>
      <c r="F420" s="6">
        <v>1</v>
      </c>
      <c r="G420" s="6">
        <v>800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244</v>
      </c>
      <c r="E421" s="6" t="s">
        <v>11</v>
      </c>
      <c r="F421" s="6">
        <v>3</v>
      </c>
      <c r="G421" s="6">
        <v>1759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13</v>
      </c>
      <c r="D422" s="6" t="s">
        <v>56</v>
      </c>
      <c r="E422" s="6" t="s">
        <v>11</v>
      </c>
      <c r="F422" s="6">
        <v>1</v>
      </c>
      <c r="G422" s="6">
        <v>725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33</v>
      </c>
      <c r="E423" s="6" t="s">
        <v>17</v>
      </c>
      <c r="F423" s="6">
        <v>4</v>
      </c>
      <c r="G423" s="6">
        <v>2042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50</v>
      </c>
      <c r="E424" s="6" t="s">
        <v>17</v>
      </c>
      <c r="F424" s="6">
        <v>1</v>
      </c>
      <c r="G424" s="6">
        <v>907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33</v>
      </c>
      <c r="E425" s="6" t="s">
        <v>17</v>
      </c>
      <c r="F425" s="6">
        <v>1</v>
      </c>
      <c r="G425" s="6">
        <v>707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50</v>
      </c>
      <c r="E426" s="6" t="s">
        <v>11</v>
      </c>
      <c r="F426" s="6">
        <v>1</v>
      </c>
      <c r="G426" s="6">
        <v>760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33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50</v>
      </c>
      <c r="E428" s="6" t="s">
        <v>17</v>
      </c>
      <c r="F428" s="6">
        <v>1</v>
      </c>
      <c r="G428" s="6">
        <v>681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70</v>
      </c>
      <c r="E429" s="6" t="s">
        <v>11</v>
      </c>
      <c r="F429" s="6">
        <v>4</v>
      </c>
      <c r="G429" s="6">
        <v>2264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9</v>
      </c>
      <c r="D430" s="6" t="s">
        <v>244</v>
      </c>
      <c r="E430" s="6" t="s">
        <v>17</v>
      </c>
      <c r="F430" s="6">
        <v>2</v>
      </c>
      <c r="G430" s="6">
        <v>1213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21</v>
      </c>
      <c r="E431" s="6" t="s">
        <v>11</v>
      </c>
      <c r="F431" s="6">
        <v>1</v>
      </c>
      <c r="G431" s="6">
        <v>810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9</v>
      </c>
      <c r="D432" s="6" t="s">
        <v>110</v>
      </c>
      <c r="E432" s="6" t="s">
        <v>11</v>
      </c>
      <c r="F432" s="6">
        <v>1</v>
      </c>
      <c r="G432" s="6">
        <v>744</v>
      </c>
    </row>
    <row r="433" s="2" customFormat="1" ht="22.5" customHeight="1" spans="1:7">
      <c r="A433" s="6">
        <f>431</f>
        <v>431</v>
      </c>
      <c r="B433" s="6" t="s">
        <v>436</v>
      </c>
      <c r="C433" s="6" t="s">
        <v>9</v>
      </c>
      <c r="D433" s="6" t="s">
        <v>58</v>
      </c>
      <c r="E433" s="6" t="s">
        <v>17</v>
      </c>
      <c r="F433" s="6">
        <v>3</v>
      </c>
      <c r="G433" s="6">
        <v>1744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19</v>
      </c>
      <c r="E434" s="6" t="s">
        <v>11</v>
      </c>
      <c r="F434" s="6">
        <v>1</v>
      </c>
      <c r="G434" s="6">
        <v>791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13</v>
      </c>
      <c r="D435" s="6" t="s">
        <v>19</v>
      </c>
      <c r="E435" s="6" t="s">
        <v>11</v>
      </c>
      <c r="F435" s="6">
        <v>1</v>
      </c>
      <c r="G435" s="6">
        <v>791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14</v>
      </c>
      <c r="E436" s="6" t="s">
        <v>11</v>
      </c>
      <c r="F436" s="6">
        <v>1</v>
      </c>
      <c r="G436" s="6">
        <v>780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29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21</v>
      </c>
      <c r="E438" s="6" t="s">
        <v>11</v>
      </c>
      <c r="F438" s="6">
        <v>1</v>
      </c>
      <c r="G438" s="6">
        <v>763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21</v>
      </c>
      <c r="E439" s="6" t="s">
        <v>11</v>
      </c>
      <c r="F439" s="6">
        <v>1</v>
      </c>
      <c r="G439" s="6">
        <v>750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9</v>
      </c>
      <c r="D440" s="6" t="s">
        <v>244</v>
      </c>
      <c r="E440" s="6" t="s">
        <v>17</v>
      </c>
      <c r="F440" s="6">
        <v>2</v>
      </c>
      <c r="G440" s="6">
        <v>1434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36</v>
      </c>
      <c r="E441" s="6" t="s">
        <v>11</v>
      </c>
      <c r="F441" s="6">
        <v>4</v>
      </c>
      <c r="G441" s="6">
        <v>2179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38</v>
      </c>
      <c r="E442" s="6" t="s">
        <v>11</v>
      </c>
      <c r="F442" s="6">
        <v>1</v>
      </c>
      <c r="G442" s="6">
        <v>800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38</v>
      </c>
      <c r="E443" s="6" t="s">
        <v>17</v>
      </c>
      <c r="F443" s="6">
        <v>3</v>
      </c>
      <c r="G443" s="6">
        <v>1580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244</v>
      </c>
      <c r="E444" s="6" t="s">
        <v>11</v>
      </c>
      <c r="F444" s="6">
        <v>1</v>
      </c>
      <c r="G444" s="6">
        <v>1004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38</v>
      </c>
      <c r="E445" s="6" t="s">
        <v>11</v>
      </c>
      <c r="F445" s="6">
        <v>1</v>
      </c>
      <c r="G445" s="6">
        <v>700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25</v>
      </c>
      <c r="E446" s="6" t="s">
        <v>11</v>
      </c>
      <c r="F446" s="6">
        <v>1</v>
      </c>
      <c r="G446" s="6">
        <v>750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388</v>
      </c>
      <c r="E447" s="6" t="s">
        <v>11</v>
      </c>
      <c r="F447" s="6">
        <v>1</v>
      </c>
      <c r="G447" s="6">
        <v>791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16</v>
      </c>
      <c r="E448" s="6" t="s">
        <v>11</v>
      </c>
      <c r="F448" s="6">
        <v>2</v>
      </c>
      <c r="G448" s="6">
        <v>1414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38</v>
      </c>
      <c r="E449" s="6" t="s">
        <v>17</v>
      </c>
      <c r="F449" s="6">
        <v>2</v>
      </c>
      <c r="G449" s="6">
        <v>1157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38</v>
      </c>
      <c r="E450" s="6" t="s">
        <v>11</v>
      </c>
      <c r="F450" s="6">
        <v>2</v>
      </c>
      <c r="G450" s="6">
        <v>1307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36</v>
      </c>
      <c r="E451" s="6" t="s">
        <v>11</v>
      </c>
      <c r="F451" s="6">
        <v>2</v>
      </c>
      <c r="G451" s="6">
        <v>1461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9</v>
      </c>
      <c r="D452" s="6" t="s">
        <v>56</v>
      </c>
      <c r="E452" s="6" t="s">
        <v>17</v>
      </c>
      <c r="F452" s="6">
        <v>1</v>
      </c>
      <c r="G452" s="6">
        <v>812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50</v>
      </c>
      <c r="E453" s="6" t="s">
        <v>11</v>
      </c>
      <c r="F453" s="6">
        <v>1</v>
      </c>
      <c r="G453" s="6">
        <v>730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38</v>
      </c>
      <c r="E454" s="6" t="s">
        <v>17</v>
      </c>
      <c r="F454" s="6">
        <v>3</v>
      </c>
      <c r="G454" s="6">
        <v>1769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19</v>
      </c>
      <c r="E455" s="6" t="s">
        <v>295</v>
      </c>
      <c r="F455" s="6">
        <v>1</v>
      </c>
      <c r="G455" s="6">
        <v>564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38</v>
      </c>
      <c r="E456" s="6" t="s">
        <v>11</v>
      </c>
      <c r="F456" s="6">
        <v>1</v>
      </c>
      <c r="G456" s="6">
        <v>700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56</v>
      </c>
      <c r="E457" s="6" t="s">
        <v>11</v>
      </c>
      <c r="F457" s="6">
        <v>2</v>
      </c>
      <c r="G457" s="6">
        <v>1223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21</v>
      </c>
      <c r="E458" s="6" t="s">
        <v>11</v>
      </c>
      <c r="F458" s="6">
        <v>1</v>
      </c>
      <c r="G458" s="6">
        <v>1000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110</v>
      </c>
      <c r="E459" s="6" t="s">
        <v>11</v>
      </c>
      <c r="F459" s="6">
        <v>1</v>
      </c>
      <c r="G459" s="6">
        <v>781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9</v>
      </c>
      <c r="D460" s="6" t="s">
        <v>21</v>
      </c>
      <c r="E460" s="6" t="s">
        <v>11</v>
      </c>
      <c r="F460" s="6">
        <v>1</v>
      </c>
      <c r="G460" s="6">
        <v>763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50</v>
      </c>
      <c r="E461" s="6" t="s">
        <v>17</v>
      </c>
      <c r="F461" s="6">
        <v>1</v>
      </c>
      <c r="G461" s="6">
        <v>752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56</v>
      </c>
      <c r="E462" s="6" t="s">
        <v>295</v>
      </c>
      <c r="F462" s="6">
        <v>1</v>
      </c>
      <c r="G462" s="6">
        <v>763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244</v>
      </c>
      <c r="E463" s="6" t="s">
        <v>295</v>
      </c>
      <c r="F463" s="6">
        <v>2</v>
      </c>
      <c r="G463" s="6">
        <v>1180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21</v>
      </c>
      <c r="E464" s="6" t="s">
        <v>11</v>
      </c>
      <c r="F464" s="6">
        <v>1</v>
      </c>
      <c r="G464" s="6">
        <v>720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27</v>
      </c>
      <c r="E465" s="6" t="s">
        <v>11</v>
      </c>
      <c r="F465" s="6">
        <v>4</v>
      </c>
      <c r="G465" s="6">
        <v>2498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244</v>
      </c>
      <c r="E466" s="6" t="s">
        <v>17</v>
      </c>
      <c r="F466" s="6">
        <v>3</v>
      </c>
      <c r="G466" s="6">
        <v>1887</v>
      </c>
    </row>
    <row r="467" s="2" customFormat="1" ht="22.5" customHeight="1" spans="1:7">
      <c r="A467" s="6">
        <f>465</f>
        <v>465</v>
      </c>
      <c r="B467" s="6" t="s">
        <v>474</v>
      </c>
      <c r="C467" s="6" t="s">
        <v>13</v>
      </c>
      <c r="D467" s="6" t="s">
        <v>388</v>
      </c>
      <c r="E467" s="6" t="s">
        <v>11</v>
      </c>
      <c r="F467" s="6">
        <v>1</v>
      </c>
      <c r="G467" s="6">
        <v>791</v>
      </c>
    </row>
    <row r="468" s="2" customFormat="1" ht="22.5" customHeight="1" spans="1:7">
      <c r="A468" s="6">
        <f>466</f>
        <v>466</v>
      </c>
      <c r="B468" s="6" t="s">
        <v>494</v>
      </c>
      <c r="C468" s="6" t="s">
        <v>13</v>
      </c>
      <c r="D468" s="6" t="s">
        <v>21</v>
      </c>
      <c r="E468" s="6" t="s">
        <v>11</v>
      </c>
      <c r="F468" s="6">
        <v>1</v>
      </c>
      <c r="G468" s="6">
        <v>780</v>
      </c>
    </row>
    <row r="469" s="2" customFormat="1" ht="22.5" customHeight="1" spans="1:7">
      <c r="A469" s="6">
        <f>467</f>
        <v>467</v>
      </c>
      <c r="B469" s="6" t="s">
        <v>495</v>
      </c>
      <c r="C469" s="6" t="s">
        <v>13</v>
      </c>
      <c r="D469" s="6" t="s">
        <v>19</v>
      </c>
      <c r="E469" s="6" t="s">
        <v>11</v>
      </c>
      <c r="F469" s="6">
        <v>4</v>
      </c>
      <c r="G469" s="6">
        <v>2343</v>
      </c>
    </row>
    <row r="470" s="2" customFormat="1" ht="22.5" customHeight="1" spans="1:7">
      <c r="A470" s="6">
        <f>468</f>
        <v>468</v>
      </c>
      <c r="B470" s="6" t="s">
        <v>496</v>
      </c>
      <c r="C470" s="6" t="s">
        <v>9</v>
      </c>
      <c r="D470" s="6" t="s">
        <v>50</v>
      </c>
      <c r="E470" s="6" t="s">
        <v>11</v>
      </c>
      <c r="F470" s="6">
        <v>2</v>
      </c>
      <c r="G470" s="6">
        <v>1341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16</v>
      </c>
      <c r="E471" s="6" t="s">
        <v>11</v>
      </c>
      <c r="F471" s="6">
        <v>1</v>
      </c>
      <c r="G471" s="6">
        <v>710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13</v>
      </c>
      <c r="D472" s="6" t="s">
        <v>110</v>
      </c>
      <c r="E472" s="6" t="s">
        <v>11</v>
      </c>
      <c r="F472" s="6">
        <v>1</v>
      </c>
      <c r="G472" s="6">
        <v>731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70</v>
      </c>
      <c r="E473" s="6" t="s">
        <v>11</v>
      </c>
      <c r="F473" s="6">
        <v>1</v>
      </c>
      <c r="G473" s="6">
        <v>654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9</v>
      </c>
      <c r="D474" s="6" t="s">
        <v>50</v>
      </c>
      <c r="E474" s="6" t="s">
        <v>17</v>
      </c>
      <c r="F474" s="6">
        <v>1</v>
      </c>
      <c r="G474" s="6">
        <v>752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9</v>
      </c>
      <c r="D475" s="6" t="s">
        <v>244</v>
      </c>
      <c r="E475" s="6" t="s">
        <v>11</v>
      </c>
      <c r="F475" s="6">
        <v>2</v>
      </c>
      <c r="G475" s="6">
        <v>1501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14</v>
      </c>
      <c r="E476" s="6" t="s">
        <v>11</v>
      </c>
      <c r="F476" s="6">
        <v>1</v>
      </c>
      <c r="G476" s="6">
        <v>780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388</v>
      </c>
      <c r="E477" s="6" t="s">
        <v>11</v>
      </c>
      <c r="F477" s="6">
        <v>2</v>
      </c>
      <c r="G477" s="6">
        <v>1442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9</v>
      </c>
      <c r="D478" s="6" t="s">
        <v>36</v>
      </c>
      <c r="E478" s="6" t="s">
        <v>11</v>
      </c>
      <c r="F478" s="6">
        <v>1</v>
      </c>
      <c r="G478" s="6">
        <v>700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13</v>
      </c>
      <c r="D479" s="6" t="s">
        <v>388</v>
      </c>
      <c r="E479" s="6" t="s">
        <v>11</v>
      </c>
      <c r="F479" s="6">
        <v>2</v>
      </c>
      <c r="G479" s="6">
        <v>1582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13</v>
      </c>
      <c r="D480" s="6" t="s">
        <v>58</v>
      </c>
      <c r="E480" s="6" t="s">
        <v>11</v>
      </c>
      <c r="F480" s="6">
        <v>1</v>
      </c>
      <c r="G480" s="6">
        <v>800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16</v>
      </c>
      <c r="E481" s="6" t="s">
        <v>11</v>
      </c>
      <c r="F481" s="6">
        <v>1</v>
      </c>
      <c r="G481" s="6">
        <v>700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36</v>
      </c>
      <c r="E482" s="6" t="s">
        <v>11</v>
      </c>
      <c r="F482" s="6">
        <v>1</v>
      </c>
      <c r="G482" s="6">
        <v>760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38</v>
      </c>
      <c r="E483" s="6" t="s">
        <v>17</v>
      </c>
      <c r="F483" s="6">
        <v>4</v>
      </c>
      <c r="G483" s="6">
        <v>2169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9</v>
      </c>
      <c r="D484" s="6" t="s">
        <v>110</v>
      </c>
      <c r="E484" s="6" t="s">
        <v>11</v>
      </c>
      <c r="F484" s="6">
        <v>1</v>
      </c>
      <c r="G484" s="6">
        <v>731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38</v>
      </c>
      <c r="E485" s="6" t="s">
        <v>11</v>
      </c>
      <c r="F485" s="6">
        <v>1</v>
      </c>
      <c r="G485" s="6">
        <v>812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9</v>
      </c>
      <c r="D486" s="6" t="s">
        <v>58</v>
      </c>
      <c r="E486" s="6" t="s">
        <v>11</v>
      </c>
      <c r="F486" s="6">
        <v>1</v>
      </c>
      <c r="G486" s="6">
        <v>867</v>
      </c>
    </row>
    <row r="487" s="2" customFormat="1" ht="22.5" customHeight="1" spans="1:7">
      <c r="A487" s="6">
        <f>485</f>
        <v>485</v>
      </c>
      <c r="B487" s="6" t="s">
        <v>474</v>
      </c>
      <c r="C487" s="6" t="s">
        <v>13</v>
      </c>
      <c r="D487" s="6" t="s">
        <v>110</v>
      </c>
      <c r="E487" s="6" t="s">
        <v>17</v>
      </c>
      <c r="F487" s="6">
        <v>2</v>
      </c>
      <c r="G487" s="6">
        <v>1414</v>
      </c>
    </row>
    <row r="488" s="2" customFormat="1" ht="22.5" customHeight="1" spans="1:7">
      <c r="A488" s="6">
        <f>486</f>
        <v>486</v>
      </c>
      <c r="B488" s="6" t="s">
        <v>513</v>
      </c>
      <c r="C488" s="6" t="s">
        <v>13</v>
      </c>
      <c r="D488" s="6" t="s">
        <v>50</v>
      </c>
      <c r="E488" s="6" t="s">
        <v>11</v>
      </c>
      <c r="F488" s="6">
        <v>1</v>
      </c>
      <c r="G488" s="6">
        <v>1004</v>
      </c>
    </row>
    <row r="489" s="2" customFormat="1" ht="22.5" customHeight="1" spans="1:7">
      <c r="A489" s="6">
        <f>487</f>
        <v>487</v>
      </c>
      <c r="B489" s="6" t="s">
        <v>514</v>
      </c>
      <c r="C489" s="6" t="s">
        <v>9</v>
      </c>
      <c r="D489" s="6" t="s">
        <v>25</v>
      </c>
      <c r="E489" s="6" t="s">
        <v>11</v>
      </c>
      <c r="F489" s="6">
        <v>1</v>
      </c>
      <c r="G489" s="6">
        <v>720</v>
      </c>
    </row>
    <row r="490" s="2" customFormat="1" ht="22.5" customHeight="1" spans="1:7">
      <c r="A490" s="6">
        <f>488</f>
        <v>488</v>
      </c>
      <c r="B490" s="6" t="s">
        <v>515</v>
      </c>
      <c r="C490" s="6" t="s">
        <v>9</v>
      </c>
      <c r="D490" s="6" t="s">
        <v>50</v>
      </c>
      <c r="E490" s="6" t="s">
        <v>11</v>
      </c>
      <c r="F490" s="6">
        <v>1</v>
      </c>
      <c r="G490" s="6">
        <v>700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13</v>
      </c>
      <c r="D491" s="6" t="s">
        <v>58</v>
      </c>
      <c r="E491" s="6" t="s">
        <v>11</v>
      </c>
      <c r="F491" s="6">
        <v>1</v>
      </c>
      <c r="G491" s="6">
        <v>629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13</v>
      </c>
      <c r="D492" s="6" t="s">
        <v>36</v>
      </c>
      <c r="E492" s="6" t="s">
        <v>17</v>
      </c>
      <c r="F492" s="6">
        <v>1</v>
      </c>
      <c r="G492" s="6">
        <v>762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19</v>
      </c>
      <c r="E493" s="6" t="s">
        <v>11</v>
      </c>
      <c r="F493" s="6">
        <v>1</v>
      </c>
      <c r="G493" s="6">
        <v>751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9</v>
      </c>
      <c r="D494" s="6" t="s">
        <v>520</v>
      </c>
      <c r="E494" s="6" t="s">
        <v>11</v>
      </c>
      <c r="F494" s="6">
        <v>1</v>
      </c>
      <c r="G494" s="6">
        <v>740</v>
      </c>
    </row>
    <row r="495" s="2" customFormat="1" ht="22.5" customHeight="1" spans="1:7">
      <c r="A495" s="6">
        <f>493</f>
        <v>493</v>
      </c>
      <c r="B495" s="6" t="s">
        <v>521</v>
      </c>
      <c r="C495" s="6" t="s">
        <v>13</v>
      </c>
      <c r="D495" s="6" t="s">
        <v>38</v>
      </c>
      <c r="E495" s="6" t="s">
        <v>11</v>
      </c>
      <c r="F495" s="6">
        <v>1</v>
      </c>
      <c r="G495" s="6">
        <v>730</v>
      </c>
    </row>
    <row r="496" s="2" customFormat="1" ht="22.5" customHeight="1" spans="1:7">
      <c r="A496" s="6">
        <f>494</f>
        <v>494</v>
      </c>
      <c r="B496" s="6" t="s">
        <v>522</v>
      </c>
      <c r="C496" s="6" t="s">
        <v>13</v>
      </c>
      <c r="D496" s="6" t="s">
        <v>21</v>
      </c>
      <c r="E496" s="6" t="s">
        <v>11</v>
      </c>
      <c r="F496" s="6">
        <v>1</v>
      </c>
      <c r="G496" s="6">
        <v>800</v>
      </c>
    </row>
    <row r="497" s="2" customFormat="1" ht="22.5" customHeight="1" spans="1:7">
      <c r="A497" s="6">
        <f>495</f>
        <v>495</v>
      </c>
      <c r="B497" s="6" t="s">
        <v>523</v>
      </c>
      <c r="C497" s="6" t="s">
        <v>13</v>
      </c>
      <c r="D497" s="6" t="s">
        <v>38</v>
      </c>
      <c r="E497" s="6" t="s">
        <v>11</v>
      </c>
      <c r="F497" s="6">
        <v>1</v>
      </c>
      <c r="G497" s="6">
        <v>700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9</v>
      </c>
      <c r="D498" s="6" t="s">
        <v>21</v>
      </c>
      <c r="E498" s="6" t="s">
        <v>11</v>
      </c>
      <c r="F498" s="6">
        <v>1</v>
      </c>
      <c r="G498" s="6">
        <v>700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50</v>
      </c>
      <c r="E499" s="6" t="s">
        <v>11</v>
      </c>
      <c r="F499" s="6">
        <v>1</v>
      </c>
      <c r="G499" s="6">
        <v>720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29</v>
      </c>
      <c r="E500" s="6" t="s">
        <v>11</v>
      </c>
      <c r="F500" s="6">
        <v>1</v>
      </c>
      <c r="G500" s="6">
        <v>721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21</v>
      </c>
      <c r="E501" s="6" t="s">
        <v>11</v>
      </c>
      <c r="F501" s="6">
        <v>1</v>
      </c>
      <c r="G501" s="6">
        <v>850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16</v>
      </c>
      <c r="E502" s="6" t="s">
        <v>11</v>
      </c>
      <c r="F502" s="6">
        <v>1</v>
      </c>
      <c r="G502" s="6">
        <v>820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56</v>
      </c>
      <c r="E503" s="6" t="s">
        <v>11</v>
      </c>
      <c r="F503" s="6">
        <v>1</v>
      </c>
      <c r="G503" s="6">
        <v>809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531</v>
      </c>
      <c r="E504" s="6" t="s">
        <v>11</v>
      </c>
      <c r="F504" s="6">
        <v>1</v>
      </c>
      <c r="G504" s="6">
        <v>761</v>
      </c>
    </row>
    <row r="505" s="2" customFormat="1" ht="22.5" customHeight="1" spans="1:7">
      <c r="A505" s="6">
        <f>503</f>
        <v>503</v>
      </c>
      <c r="B505" s="6" t="s">
        <v>532</v>
      </c>
      <c r="C505" s="6" t="s">
        <v>13</v>
      </c>
      <c r="D505" s="6" t="s">
        <v>244</v>
      </c>
      <c r="E505" s="6" t="s">
        <v>11</v>
      </c>
      <c r="F505" s="6">
        <v>2</v>
      </c>
      <c r="G505" s="6">
        <v>1501</v>
      </c>
    </row>
    <row r="506" s="2" customFormat="1" ht="22.5" customHeight="1" spans="1:7">
      <c r="A506" s="6">
        <f>504</f>
        <v>504</v>
      </c>
      <c r="B506" s="6" t="s">
        <v>533</v>
      </c>
      <c r="C506" s="6" t="s">
        <v>13</v>
      </c>
      <c r="D506" s="6" t="s">
        <v>36</v>
      </c>
      <c r="E506" s="6" t="s">
        <v>11</v>
      </c>
      <c r="F506" s="6">
        <v>1</v>
      </c>
      <c r="G506" s="6">
        <v>791</v>
      </c>
    </row>
    <row r="507" s="2" customFormat="1" ht="22.5" customHeight="1" spans="1:7">
      <c r="A507" s="6">
        <f>505</f>
        <v>505</v>
      </c>
      <c r="B507" s="6" t="s">
        <v>534</v>
      </c>
      <c r="C507" s="6" t="s">
        <v>9</v>
      </c>
      <c r="D507" s="6" t="s">
        <v>27</v>
      </c>
      <c r="E507" s="6" t="s">
        <v>11</v>
      </c>
      <c r="F507" s="6">
        <v>1</v>
      </c>
      <c r="G507" s="6">
        <v>801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14</v>
      </c>
      <c r="E508" s="6" t="s">
        <v>11</v>
      </c>
      <c r="F508" s="6">
        <v>1</v>
      </c>
      <c r="G508" s="6">
        <v>730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110</v>
      </c>
      <c r="E509" s="6" t="s">
        <v>11</v>
      </c>
      <c r="F509" s="6">
        <v>1</v>
      </c>
      <c r="G509" s="6">
        <v>721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36</v>
      </c>
      <c r="E510" s="6" t="s">
        <v>11</v>
      </c>
      <c r="F510" s="6">
        <v>1</v>
      </c>
      <c r="G510" s="6">
        <v>720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16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21</v>
      </c>
      <c r="E512" s="6" t="s">
        <v>11</v>
      </c>
      <c r="F512" s="6">
        <v>1</v>
      </c>
      <c r="G512" s="6">
        <v>700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13</v>
      </c>
      <c r="D513" s="6" t="s">
        <v>29</v>
      </c>
      <c r="E513" s="6" t="s">
        <v>11</v>
      </c>
      <c r="F513" s="6">
        <v>1</v>
      </c>
      <c r="G513" s="6">
        <v>671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58</v>
      </c>
      <c r="E514" s="6" t="s">
        <v>11</v>
      </c>
      <c r="F514" s="6">
        <v>1</v>
      </c>
      <c r="G514" s="6">
        <v>675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38</v>
      </c>
      <c r="E515" s="6" t="s">
        <v>11</v>
      </c>
      <c r="F515" s="6">
        <v>4</v>
      </c>
      <c r="G515" s="6">
        <v>2394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21</v>
      </c>
      <c r="E516" s="6" t="s">
        <v>11</v>
      </c>
      <c r="F516" s="6">
        <v>2</v>
      </c>
      <c r="G516" s="6">
        <v>1400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9</v>
      </c>
      <c r="D517" s="6" t="s">
        <v>56</v>
      </c>
      <c r="E517" s="6" t="s">
        <v>11</v>
      </c>
      <c r="F517" s="6">
        <v>1</v>
      </c>
      <c r="G517" s="6">
        <v>733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356</v>
      </c>
      <c r="E518" s="6" t="s">
        <v>11</v>
      </c>
      <c r="F518" s="6">
        <v>1</v>
      </c>
      <c r="G518" s="6">
        <v>751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36</v>
      </c>
      <c r="E519" s="6" t="s">
        <v>11</v>
      </c>
      <c r="F519" s="6">
        <v>1</v>
      </c>
      <c r="G519" s="6">
        <v>700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27</v>
      </c>
      <c r="E520" s="6" t="s">
        <v>11</v>
      </c>
      <c r="F520" s="6">
        <v>1</v>
      </c>
      <c r="G520" s="6">
        <v>821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9</v>
      </c>
      <c r="D521" s="6" t="s">
        <v>50</v>
      </c>
      <c r="E521" s="6" t="s">
        <v>11</v>
      </c>
      <c r="F521" s="6">
        <v>1</v>
      </c>
      <c r="G521" s="6">
        <v>730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244</v>
      </c>
      <c r="E522" s="6" t="s">
        <v>11</v>
      </c>
      <c r="F522" s="6">
        <v>1</v>
      </c>
      <c r="G522" s="6">
        <v>700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9</v>
      </c>
      <c r="D523" s="6" t="s">
        <v>19</v>
      </c>
      <c r="E523" s="6" t="s">
        <v>11</v>
      </c>
      <c r="F523" s="6">
        <v>1</v>
      </c>
      <c r="G523" s="6">
        <v>701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9</v>
      </c>
      <c r="D524" s="6" t="s">
        <v>36</v>
      </c>
      <c r="E524" s="6" t="s">
        <v>17</v>
      </c>
      <c r="F524" s="6">
        <v>1</v>
      </c>
      <c r="G524" s="6">
        <v>732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29</v>
      </c>
      <c r="E525" s="6" t="s">
        <v>11</v>
      </c>
      <c r="F525" s="6">
        <v>1</v>
      </c>
      <c r="G525" s="6">
        <v>751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50</v>
      </c>
      <c r="E526" s="6" t="s">
        <v>11</v>
      </c>
      <c r="F526" s="6">
        <v>1</v>
      </c>
      <c r="G526" s="6">
        <v>670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110</v>
      </c>
      <c r="E527" s="6" t="s">
        <v>11</v>
      </c>
      <c r="F527" s="6">
        <v>1</v>
      </c>
      <c r="G527" s="6">
        <v>711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110</v>
      </c>
      <c r="E528" s="6" t="s">
        <v>11</v>
      </c>
      <c r="F528" s="6">
        <v>1</v>
      </c>
      <c r="G528" s="6">
        <v>701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13</v>
      </c>
      <c r="D529" s="6" t="s">
        <v>557</v>
      </c>
      <c r="E529" s="6" t="s">
        <v>11</v>
      </c>
      <c r="F529" s="6">
        <v>1</v>
      </c>
      <c r="G529" s="6">
        <v>702</v>
      </c>
    </row>
    <row r="530" s="2" customFormat="1" ht="22.5" customHeight="1" spans="1:7">
      <c r="A530" s="6">
        <f>528</f>
        <v>528</v>
      </c>
      <c r="B530" s="6" t="s">
        <v>558</v>
      </c>
      <c r="C530" s="6" t="s">
        <v>13</v>
      </c>
      <c r="D530" s="6" t="s">
        <v>56</v>
      </c>
      <c r="E530" s="6" t="s">
        <v>11</v>
      </c>
      <c r="F530" s="6">
        <v>1</v>
      </c>
      <c r="G530" s="6">
        <v>874</v>
      </c>
    </row>
    <row r="531" s="2" customFormat="1" ht="22.5" customHeight="1" spans="1:7">
      <c r="A531" s="6">
        <f>529</f>
        <v>529</v>
      </c>
      <c r="B531" s="6" t="s">
        <v>559</v>
      </c>
      <c r="C531" s="6" t="s">
        <v>9</v>
      </c>
      <c r="D531" s="6" t="s">
        <v>50</v>
      </c>
      <c r="E531" s="6" t="s">
        <v>17</v>
      </c>
      <c r="F531" s="6">
        <v>1</v>
      </c>
      <c r="G531" s="6">
        <v>546</v>
      </c>
    </row>
    <row r="532" s="2" customFormat="1" ht="22.5" customHeight="1" spans="1:7">
      <c r="A532" s="6">
        <f>530</f>
        <v>530</v>
      </c>
      <c r="B532" s="6" t="s">
        <v>560</v>
      </c>
      <c r="C532" s="6" t="s">
        <v>13</v>
      </c>
      <c r="D532" s="6" t="s">
        <v>14</v>
      </c>
      <c r="E532" s="6" t="s">
        <v>11</v>
      </c>
      <c r="F532" s="6">
        <v>2</v>
      </c>
      <c r="G532" s="6">
        <v>1266</v>
      </c>
    </row>
    <row r="533" s="2" customFormat="1" ht="22.5" customHeight="1" spans="1:7">
      <c r="A533" s="6">
        <f>531</f>
        <v>531</v>
      </c>
      <c r="B533" s="6" t="s">
        <v>561</v>
      </c>
      <c r="C533" s="6" t="s">
        <v>13</v>
      </c>
      <c r="D533" s="6" t="s">
        <v>56</v>
      </c>
      <c r="E533" s="6" t="s">
        <v>295</v>
      </c>
      <c r="F533" s="6">
        <v>1</v>
      </c>
      <c r="G533" s="6">
        <v>486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9</v>
      </c>
      <c r="D534" s="6" t="s">
        <v>70</v>
      </c>
      <c r="E534" s="6" t="s">
        <v>11</v>
      </c>
      <c r="F534" s="6">
        <v>3</v>
      </c>
      <c r="G534" s="6">
        <v>2093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9</v>
      </c>
      <c r="D535" s="6" t="s">
        <v>14</v>
      </c>
      <c r="E535" s="6" t="s">
        <v>17</v>
      </c>
      <c r="F535" s="6">
        <v>1</v>
      </c>
      <c r="G535" s="6">
        <v>693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9</v>
      </c>
      <c r="D536" s="6" t="s">
        <v>33</v>
      </c>
      <c r="E536" s="6" t="s">
        <v>295</v>
      </c>
      <c r="F536" s="6">
        <v>1</v>
      </c>
      <c r="G536" s="6">
        <v>646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9</v>
      </c>
      <c r="D537" s="6" t="s">
        <v>244</v>
      </c>
      <c r="E537" s="6" t="s">
        <v>295</v>
      </c>
      <c r="F537" s="6">
        <v>2</v>
      </c>
      <c r="G537" s="6">
        <v>1220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9</v>
      </c>
      <c r="D538" s="6" t="s">
        <v>21</v>
      </c>
      <c r="E538" s="6" t="s">
        <v>295</v>
      </c>
      <c r="F538" s="6">
        <v>1</v>
      </c>
      <c r="G538" s="6">
        <v>481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13</v>
      </c>
      <c r="D539" s="6" t="s">
        <v>16</v>
      </c>
      <c r="E539" s="6" t="s">
        <v>11</v>
      </c>
      <c r="F539" s="6">
        <v>2</v>
      </c>
      <c r="G539" s="6">
        <v>1117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13</v>
      </c>
      <c r="D540" s="6" t="s">
        <v>58</v>
      </c>
      <c r="E540" s="6" t="s">
        <v>17</v>
      </c>
      <c r="F540" s="6">
        <v>3</v>
      </c>
      <c r="G540" s="6">
        <v>1861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13</v>
      </c>
      <c r="D541" s="6" t="s">
        <v>25</v>
      </c>
      <c r="E541" s="6" t="s">
        <v>17</v>
      </c>
      <c r="F541" s="6">
        <v>1</v>
      </c>
      <c r="G541" s="6">
        <v>851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21</v>
      </c>
      <c r="E542" s="6" t="s">
        <v>11</v>
      </c>
      <c r="F542" s="6">
        <v>2</v>
      </c>
      <c r="G542" s="6">
        <v>1453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13</v>
      </c>
      <c r="D543" s="6" t="s">
        <v>238</v>
      </c>
      <c r="E543" s="6" t="s">
        <v>11</v>
      </c>
      <c r="F543" s="6">
        <v>2</v>
      </c>
      <c r="G543" s="6">
        <v>1399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50</v>
      </c>
      <c r="E544" s="6" t="s">
        <v>11</v>
      </c>
      <c r="F544" s="6">
        <v>3</v>
      </c>
      <c r="G544" s="6">
        <v>1761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238</v>
      </c>
      <c r="E545" s="6" t="s">
        <v>11</v>
      </c>
      <c r="F545" s="6">
        <v>1</v>
      </c>
      <c r="G545" s="6">
        <v>763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9</v>
      </c>
      <c r="D546" s="6" t="s">
        <v>531</v>
      </c>
      <c r="E546" s="6" t="s">
        <v>17</v>
      </c>
      <c r="F546" s="6">
        <v>2</v>
      </c>
      <c r="G546" s="6">
        <v>1254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13</v>
      </c>
      <c r="D547" s="6" t="s">
        <v>238</v>
      </c>
      <c r="E547" s="6" t="s">
        <v>11</v>
      </c>
      <c r="F547" s="6">
        <v>3</v>
      </c>
      <c r="G547" s="6">
        <v>2004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36</v>
      </c>
      <c r="E548" s="6" t="s">
        <v>11</v>
      </c>
      <c r="F548" s="6">
        <v>3</v>
      </c>
      <c r="G548" s="6">
        <v>1683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578</v>
      </c>
      <c r="E549" s="6" t="s">
        <v>11</v>
      </c>
      <c r="F549" s="6">
        <v>1</v>
      </c>
      <c r="G549" s="6">
        <v>731</v>
      </c>
    </row>
    <row r="550" s="2" customFormat="1" ht="22.5" customHeight="1" spans="1:7">
      <c r="A550" s="6">
        <f>548</f>
        <v>548</v>
      </c>
      <c r="B550" s="6" t="s">
        <v>579</v>
      </c>
      <c r="C550" s="6" t="s">
        <v>13</v>
      </c>
      <c r="D550" s="6" t="s">
        <v>578</v>
      </c>
      <c r="E550" s="6" t="s">
        <v>11</v>
      </c>
      <c r="F550" s="6">
        <v>3</v>
      </c>
      <c r="G550" s="6">
        <v>2135</v>
      </c>
    </row>
    <row r="551" s="2" customFormat="1" ht="22.5" customHeight="1" spans="1:7">
      <c r="A551" s="6">
        <f>549</f>
        <v>549</v>
      </c>
      <c r="B551" s="6" t="s">
        <v>580</v>
      </c>
      <c r="C551" s="6" t="s">
        <v>13</v>
      </c>
      <c r="D551" s="6" t="s">
        <v>578</v>
      </c>
      <c r="E551" s="6" t="s">
        <v>17</v>
      </c>
      <c r="F551" s="6">
        <v>2</v>
      </c>
      <c r="G551" s="6">
        <v>1153</v>
      </c>
    </row>
    <row r="552" s="2" customFormat="1" ht="22.5" customHeight="1" spans="1:7">
      <c r="A552" s="6">
        <f>550</f>
        <v>550</v>
      </c>
      <c r="B552" s="6" t="s">
        <v>581</v>
      </c>
      <c r="C552" s="6" t="s">
        <v>13</v>
      </c>
      <c r="D552" s="6" t="s">
        <v>21</v>
      </c>
      <c r="E552" s="6" t="s">
        <v>17</v>
      </c>
      <c r="F552" s="6">
        <v>2</v>
      </c>
      <c r="G552" s="6">
        <v>1353</v>
      </c>
    </row>
    <row r="553" s="2" customFormat="1" ht="22.5" customHeight="1" spans="1:7">
      <c r="A553" s="6">
        <f>551</f>
        <v>551</v>
      </c>
      <c r="B553" s="6" t="s">
        <v>582</v>
      </c>
      <c r="C553" s="6" t="s">
        <v>13</v>
      </c>
      <c r="D553" s="6" t="s">
        <v>70</v>
      </c>
      <c r="E553" s="6" t="s">
        <v>17</v>
      </c>
      <c r="F553" s="6">
        <v>2</v>
      </c>
      <c r="G553" s="6">
        <v>1414</v>
      </c>
    </row>
    <row r="554" s="2" customFormat="1" ht="22.5" customHeight="1" spans="1:7">
      <c r="A554" s="6">
        <f>552</f>
        <v>552</v>
      </c>
      <c r="B554" s="6" t="s">
        <v>583</v>
      </c>
      <c r="C554" s="6" t="s">
        <v>9</v>
      </c>
      <c r="D554" s="6" t="s">
        <v>578</v>
      </c>
      <c r="E554" s="6" t="s">
        <v>17</v>
      </c>
      <c r="F554" s="6">
        <v>3</v>
      </c>
      <c r="G554" s="6">
        <v>1598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9</v>
      </c>
      <c r="D555" s="6" t="s">
        <v>27</v>
      </c>
      <c r="E555" s="6" t="s">
        <v>17</v>
      </c>
      <c r="F555" s="6">
        <v>3</v>
      </c>
      <c r="G555" s="6">
        <v>1927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38</v>
      </c>
      <c r="E556" s="6" t="s">
        <v>11</v>
      </c>
      <c r="F556" s="6">
        <v>3</v>
      </c>
      <c r="G556" s="6">
        <v>1830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238</v>
      </c>
      <c r="E557" s="6" t="s">
        <v>11</v>
      </c>
      <c r="F557" s="6">
        <v>4</v>
      </c>
      <c r="G557" s="6">
        <v>2366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16</v>
      </c>
      <c r="E558" s="6" t="s">
        <v>11</v>
      </c>
      <c r="F558" s="6">
        <v>3</v>
      </c>
      <c r="G558" s="6">
        <v>1930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13</v>
      </c>
      <c r="D559" s="6" t="s">
        <v>33</v>
      </c>
      <c r="E559" s="6" t="s">
        <v>17</v>
      </c>
      <c r="F559" s="6">
        <v>3</v>
      </c>
      <c r="G559" s="6">
        <v>1717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13</v>
      </c>
      <c r="D560" s="6" t="s">
        <v>38</v>
      </c>
      <c r="E560" s="6" t="s">
        <v>17</v>
      </c>
      <c r="F560" s="6">
        <v>2</v>
      </c>
      <c r="G560" s="6">
        <v>1372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238</v>
      </c>
      <c r="E561" s="6" t="s">
        <v>11</v>
      </c>
      <c r="F561" s="6">
        <v>1</v>
      </c>
      <c r="G561" s="6">
        <v>781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9</v>
      </c>
      <c r="D562" s="6" t="s">
        <v>531</v>
      </c>
      <c r="E562" s="6" t="s">
        <v>17</v>
      </c>
      <c r="F562" s="6">
        <v>1</v>
      </c>
      <c r="G562" s="6">
        <v>636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9</v>
      </c>
      <c r="D563" s="6" t="s">
        <v>531</v>
      </c>
      <c r="E563" s="6" t="s">
        <v>17</v>
      </c>
      <c r="F563" s="6">
        <v>1</v>
      </c>
      <c r="G563" s="6">
        <v>681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9</v>
      </c>
      <c r="D564" s="6" t="s">
        <v>531</v>
      </c>
      <c r="E564" s="6" t="s">
        <v>17</v>
      </c>
      <c r="F564" s="6">
        <v>1</v>
      </c>
      <c r="G564" s="6">
        <v>681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9</v>
      </c>
      <c r="D565" s="6" t="s">
        <v>531</v>
      </c>
      <c r="E565" s="6" t="s">
        <v>17</v>
      </c>
      <c r="F565" s="6">
        <v>1</v>
      </c>
      <c r="G565" s="6">
        <v>681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238</v>
      </c>
      <c r="E566" s="6" t="s">
        <v>17</v>
      </c>
      <c r="F566" s="6">
        <v>1</v>
      </c>
      <c r="G566" s="6">
        <v>681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578</v>
      </c>
      <c r="E567" s="6" t="s">
        <v>17</v>
      </c>
      <c r="F567" s="6">
        <v>1</v>
      </c>
      <c r="G567" s="6">
        <v>633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598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599</v>
      </c>
      <c r="C569" s="6" t="s">
        <v>13</v>
      </c>
      <c r="D569" s="6" t="s">
        <v>238</v>
      </c>
      <c r="E569" s="6" t="s">
        <v>11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151</v>
      </c>
      <c r="C570" s="6" t="s">
        <v>9</v>
      </c>
      <c r="D570" s="6" t="s">
        <v>531</v>
      </c>
      <c r="E570" s="6" t="s">
        <v>17</v>
      </c>
      <c r="F570" s="6">
        <v>1</v>
      </c>
      <c r="G570" s="6">
        <v>636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9</v>
      </c>
      <c r="D571" s="6" t="s">
        <v>238</v>
      </c>
      <c r="E571" s="6" t="s">
        <v>11</v>
      </c>
      <c r="F571" s="6">
        <v>1</v>
      </c>
      <c r="G571" s="6">
        <v>778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578</v>
      </c>
      <c r="E572" s="6" t="s">
        <v>17</v>
      </c>
      <c r="F572" s="6">
        <v>1</v>
      </c>
      <c r="G572" s="6">
        <v>761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238</v>
      </c>
      <c r="E573" s="6" t="s">
        <v>11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603</v>
      </c>
      <c r="C574" s="6" t="s">
        <v>13</v>
      </c>
      <c r="D574" s="6" t="s">
        <v>598</v>
      </c>
      <c r="E574" s="6" t="s">
        <v>11</v>
      </c>
      <c r="F574" s="6">
        <v>1</v>
      </c>
      <c r="G574" s="6">
        <v>636</v>
      </c>
    </row>
    <row r="575" s="2" customFormat="1" ht="22.5" customHeight="1" spans="1:7">
      <c r="A575" s="6">
        <f>573</f>
        <v>573</v>
      </c>
      <c r="B575" s="6" t="s">
        <v>604</v>
      </c>
      <c r="C575" s="6" t="s">
        <v>13</v>
      </c>
      <c r="D575" s="6" t="s">
        <v>598</v>
      </c>
      <c r="E575" s="6" t="s">
        <v>17</v>
      </c>
      <c r="F575" s="6">
        <v>1</v>
      </c>
      <c r="G575" s="6">
        <v>651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13</v>
      </c>
      <c r="D576" s="6" t="s">
        <v>578</v>
      </c>
      <c r="E576" s="6" t="s">
        <v>17</v>
      </c>
      <c r="F576" s="6">
        <v>1</v>
      </c>
      <c r="G576" s="6">
        <v>661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531</v>
      </c>
      <c r="E577" s="6" t="s">
        <v>17</v>
      </c>
      <c r="F577" s="6">
        <v>1</v>
      </c>
      <c r="G577" s="6">
        <v>681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238</v>
      </c>
      <c r="E578" s="6" t="s">
        <v>11</v>
      </c>
      <c r="F578" s="6">
        <v>2</v>
      </c>
      <c r="G578" s="6">
        <v>1153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9</v>
      </c>
      <c r="D579" s="6" t="s">
        <v>598</v>
      </c>
      <c r="E579" s="6" t="s">
        <v>17</v>
      </c>
      <c r="F579" s="6">
        <v>1</v>
      </c>
      <c r="G579" s="6">
        <v>681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9</v>
      </c>
      <c r="D580" s="6" t="s">
        <v>598</v>
      </c>
      <c r="E580" s="6" t="s">
        <v>17</v>
      </c>
      <c r="F580" s="6">
        <v>1</v>
      </c>
      <c r="G580" s="6">
        <v>681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9</v>
      </c>
      <c r="D581" s="6" t="s">
        <v>578</v>
      </c>
      <c r="E581" s="6" t="s">
        <v>11</v>
      </c>
      <c r="F581" s="6">
        <v>2</v>
      </c>
      <c r="G581" s="6">
        <v>1526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531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13</v>
      </c>
      <c r="D583" s="6" t="s">
        <v>531</v>
      </c>
      <c r="E583" s="6" t="s">
        <v>17</v>
      </c>
      <c r="F583" s="6">
        <v>2</v>
      </c>
      <c r="G583" s="6">
        <v>1310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578</v>
      </c>
      <c r="E584" s="6" t="s">
        <v>17</v>
      </c>
      <c r="F584" s="6">
        <v>1</v>
      </c>
      <c r="G584" s="6">
        <v>636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578</v>
      </c>
      <c r="E585" s="6" t="s">
        <v>17</v>
      </c>
      <c r="F585" s="6">
        <v>1</v>
      </c>
      <c r="G585" s="6">
        <v>741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531</v>
      </c>
      <c r="E586" s="6" t="s">
        <v>17</v>
      </c>
      <c r="F586" s="6">
        <v>1</v>
      </c>
      <c r="G586" s="6">
        <v>681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598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531</v>
      </c>
      <c r="E588" s="6" t="s">
        <v>17</v>
      </c>
      <c r="F588" s="6">
        <v>1</v>
      </c>
      <c r="G588" s="6">
        <v>636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531</v>
      </c>
      <c r="E589" s="6" t="s">
        <v>17</v>
      </c>
      <c r="F589" s="6">
        <v>1</v>
      </c>
      <c r="G589" s="6">
        <v>636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13</v>
      </c>
      <c r="D590" s="6" t="s">
        <v>238</v>
      </c>
      <c r="E590" s="6" t="s">
        <v>11</v>
      </c>
      <c r="F590" s="6">
        <v>1</v>
      </c>
      <c r="G590" s="6">
        <v>651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578</v>
      </c>
      <c r="E591" s="6" t="s">
        <v>11</v>
      </c>
      <c r="F591" s="6">
        <v>1</v>
      </c>
      <c r="G591" s="6">
        <v>700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531</v>
      </c>
      <c r="E592" s="6" t="s">
        <v>17</v>
      </c>
      <c r="F592" s="6">
        <v>1</v>
      </c>
      <c r="G592" s="6">
        <v>701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13</v>
      </c>
      <c r="D593" s="6" t="s">
        <v>598</v>
      </c>
      <c r="E593" s="6" t="s">
        <v>11</v>
      </c>
      <c r="F593" s="6">
        <v>2</v>
      </c>
      <c r="G593" s="6">
        <v>1360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13</v>
      </c>
      <c r="D594" s="6" t="s">
        <v>238</v>
      </c>
      <c r="E594" s="6" t="s">
        <v>11</v>
      </c>
      <c r="F594" s="6">
        <v>1</v>
      </c>
      <c r="G594" s="6">
        <v>781</v>
      </c>
    </row>
    <row r="595" s="2" customFormat="1" ht="22.5" customHeight="1" spans="1:7">
      <c r="A595" s="6">
        <f>593</f>
        <v>593</v>
      </c>
      <c r="B595" s="6" t="s">
        <v>66</v>
      </c>
      <c r="C595" s="6" t="s">
        <v>9</v>
      </c>
      <c r="D595" s="6" t="s">
        <v>531</v>
      </c>
      <c r="E595" s="6" t="s">
        <v>11</v>
      </c>
      <c r="F595" s="6">
        <v>1</v>
      </c>
      <c r="G595" s="6">
        <v>749</v>
      </c>
    </row>
    <row r="596" s="2" customFormat="1" ht="22.5" customHeight="1" spans="1:7">
      <c r="A596" s="6">
        <f>594</f>
        <v>594</v>
      </c>
      <c r="B596" s="6" t="s">
        <v>624</v>
      </c>
      <c r="C596" s="6" t="s">
        <v>9</v>
      </c>
      <c r="D596" s="6" t="s">
        <v>578</v>
      </c>
      <c r="E596" s="6" t="s">
        <v>17</v>
      </c>
      <c r="F596" s="6">
        <v>1</v>
      </c>
      <c r="G596" s="6">
        <v>751</v>
      </c>
    </row>
    <row r="597" s="2" customFormat="1" ht="22.5" customHeight="1" spans="1:7">
      <c r="A597" s="6">
        <f>595</f>
        <v>595</v>
      </c>
      <c r="B597" s="6" t="s">
        <v>625</v>
      </c>
      <c r="C597" s="6" t="s">
        <v>9</v>
      </c>
      <c r="D597" s="6" t="s">
        <v>531</v>
      </c>
      <c r="E597" s="6" t="s">
        <v>17</v>
      </c>
      <c r="F597" s="6">
        <v>1</v>
      </c>
      <c r="G597" s="6">
        <v>711</v>
      </c>
    </row>
    <row r="598" s="2" customFormat="1" ht="22.5" customHeight="1" spans="1:7">
      <c r="A598" s="6">
        <f>596</f>
        <v>596</v>
      </c>
      <c r="B598" s="6" t="s">
        <v>626</v>
      </c>
      <c r="C598" s="6" t="s">
        <v>9</v>
      </c>
      <c r="D598" s="6" t="s">
        <v>627</v>
      </c>
      <c r="E598" s="6" t="s">
        <v>17</v>
      </c>
      <c r="F598" s="6">
        <v>1</v>
      </c>
      <c r="G598" s="6">
        <v>701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9</v>
      </c>
      <c r="D599" s="6" t="s">
        <v>238</v>
      </c>
      <c r="E599" s="6" t="s">
        <v>11</v>
      </c>
      <c r="F599" s="6">
        <v>1</v>
      </c>
      <c r="G599" s="6">
        <v>681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238</v>
      </c>
      <c r="E600" s="6" t="s">
        <v>11</v>
      </c>
      <c r="F600" s="6">
        <v>2</v>
      </c>
      <c r="G600" s="6">
        <v>1322</v>
      </c>
    </row>
    <row r="601" s="2" customFormat="1" ht="22.5" customHeight="1" spans="1:7">
      <c r="A601" s="6">
        <f>599</f>
        <v>599</v>
      </c>
      <c r="B601" s="6" t="s">
        <v>630</v>
      </c>
      <c r="C601" s="6" t="s">
        <v>9</v>
      </c>
      <c r="D601" s="6" t="s">
        <v>238</v>
      </c>
      <c r="E601" s="6" t="s">
        <v>17</v>
      </c>
      <c r="F601" s="6">
        <v>1</v>
      </c>
      <c r="G601" s="6">
        <v>671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13</v>
      </c>
      <c r="D602" s="6" t="s">
        <v>598</v>
      </c>
      <c r="E602" s="6" t="s">
        <v>17</v>
      </c>
      <c r="F602" s="6">
        <v>1</v>
      </c>
      <c r="G602" s="6">
        <v>781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578</v>
      </c>
      <c r="E603" s="6" t="s">
        <v>17</v>
      </c>
      <c r="F603" s="6">
        <v>1</v>
      </c>
      <c r="G603" s="6">
        <v>636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13</v>
      </c>
      <c r="D604" s="6" t="s">
        <v>238</v>
      </c>
      <c r="E604" s="6" t="s">
        <v>17</v>
      </c>
      <c r="F604" s="6">
        <v>1</v>
      </c>
      <c r="G604" s="6">
        <v>711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9</v>
      </c>
      <c r="D605" s="6" t="s">
        <v>238</v>
      </c>
      <c r="E605" s="6" t="s">
        <v>11</v>
      </c>
      <c r="F605" s="6">
        <v>1</v>
      </c>
      <c r="G605" s="6">
        <v>691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9</v>
      </c>
      <c r="D606" s="6" t="s">
        <v>238</v>
      </c>
      <c r="E606" s="6" t="s">
        <v>11</v>
      </c>
      <c r="F606" s="6">
        <v>1</v>
      </c>
      <c r="G606" s="6">
        <v>758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9</v>
      </c>
      <c r="D607" s="6" t="s">
        <v>238</v>
      </c>
      <c r="E607" s="6" t="s">
        <v>17</v>
      </c>
      <c r="F607" s="6">
        <v>1</v>
      </c>
      <c r="G607" s="6">
        <v>681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9</v>
      </c>
      <c r="D608" s="6" t="s">
        <v>598</v>
      </c>
      <c r="E608" s="6" t="s">
        <v>17</v>
      </c>
      <c r="F608" s="6">
        <v>1</v>
      </c>
      <c r="G608" s="6">
        <v>636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531</v>
      </c>
      <c r="E609" s="6" t="s">
        <v>17</v>
      </c>
      <c r="F609" s="6">
        <v>2</v>
      </c>
      <c r="G609" s="6">
        <v>1402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13</v>
      </c>
      <c r="D610" s="6" t="s">
        <v>598</v>
      </c>
      <c r="E610" s="6" t="s">
        <v>17</v>
      </c>
      <c r="F610" s="6">
        <v>1</v>
      </c>
      <c r="G610" s="6">
        <v>636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238</v>
      </c>
      <c r="E611" s="6" t="s">
        <v>17</v>
      </c>
      <c r="F611" s="6">
        <v>1</v>
      </c>
      <c r="G611" s="6">
        <v>681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578</v>
      </c>
      <c r="E612" s="6" t="s">
        <v>17</v>
      </c>
      <c r="F612" s="6">
        <v>1</v>
      </c>
      <c r="G612" s="6">
        <v>661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531</v>
      </c>
      <c r="E613" s="6" t="s">
        <v>17</v>
      </c>
      <c r="F613" s="6">
        <v>2</v>
      </c>
      <c r="G613" s="6">
        <v>1362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531</v>
      </c>
      <c r="E614" s="6" t="s">
        <v>11</v>
      </c>
      <c r="F614" s="6">
        <v>1</v>
      </c>
      <c r="G614" s="6">
        <v>720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9</v>
      </c>
      <c r="D615" s="6" t="s">
        <v>598</v>
      </c>
      <c r="E615" s="6" t="s">
        <v>17</v>
      </c>
      <c r="F615" s="6">
        <v>1</v>
      </c>
      <c r="G615" s="6">
        <v>681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9</v>
      </c>
      <c r="D616" s="6" t="s">
        <v>531</v>
      </c>
      <c r="E616" s="6" t="s">
        <v>17</v>
      </c>
      <c r="F616" s="6">
        <v>1</v>
      </c>
      <c r="G616" s="6">
        <v>681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531</v>
      </c>
      <c r="E617" s="6" t="s">
        <v>17</v>
      </c>
      <c r="F617" s="6">
        <v>1</v>
      </c>
      <c r="G617" s="6">
        <v>636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627</v>
      </c>
      <c r="E618" s="6" t="s">
        <v>17</v>
      </c>
      <c r="F618" s="6">
        <v>1</v>
      </c>
      <c r="G618" s="6">
        <v>721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531</v>
      </c>
      <c r="E619" s="6" t="s">
        <v>17</v>
      </c>
      <c r="F619" s="6">
        <v>2</v>
      </c>
      <c r="G619" s="6">
        <v>1421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578</v>
      </c>
      <c r="E620" s="6" t="s">
        <v>17</v>
      </c>
      <c r="F620" s="6">
        <v>1</v>
      </c>
      <c r="G620" s="6">
        <v>781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13</v>
      </c>
      <c r="D621" s="6" t="s">
        <v>598</v>
      </c>
      <c r="E621" s="6" t="s">
        <v>17</v>
      </c>
      <c r="F621" s="6">
        <v>2</v>
      </c>
      <c r="G621" s="6">
        <v>1362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578</v>
      </c>
      <c r="E622" s="6" t="s">
        <v>11</v>
      </c>
      <c r="F622" s="6">
        <v>1</v>
      </c>
      <c r="G622" s="6">
        <v>720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238</v>
      </c>
      <c r="E623" s="6" t="s">
        <v>17</v>
      </c>
      <c r="F623" s="6">
        <v>1</v>
      </c>
      <c r="G623" s="6">
        <v>711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531</v>
      </c>
      <c r="E624" s="6" t="s">
        <v>17</v>
      </c>
      <c r="F624" s="6">
        <v>2</v>
      </c>
      <c r="G624" s="6">
        <v>1305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9</v>
      </c>
      <c r="D625" s="6" t="s">
        <v>531</v>
      </c>
      <c r="E625" s="6" t="s">
        <v>11</v>
      </c>
      <c r="F625" s="6">
        <v>1</v>
      </c>
      <c r="G625" s="6">
        <v>758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9</v>
      </c>
      <c r="D626" s="6" t="s">
        <v>578</v>
      </c>
      <c r="E626" s="6" t="s">
        <v>11</v>
      </c>
      <c r="F626" s="6">
        <v>1</v>
      </c>
      <c r="G626" s="6">
        <v>700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9</v>
      </c>
      <c r="D627" s="6" t="s">
        <v>238</v>
      </c>
      <c r="E627" s="6" t="s">
        <v>17</v>
      </c>
      <c r="F627" s="6">
        <v>1</v>
      </c>
      <c r="G627" s="6">
        <v>681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9</v>
      </c>
      <c r="D628" s="6" t="s">
        <v>598</v>
      </c>
      <c r="E628" s="6" t="s">
        <v>17</v>
      </c>
      <c r="F628" s="6">
        <v>1</v>
      </c>
      <c r="G628" s="6">
        <v>676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578</v>
      </c>
      <c r="E629" s="6" t="s">
        <v>17</v>
      </c>
      <c r="F629" s="6">
        <v>1</v>
      </c>
      <c r="G629" s="6">
        <v>686</v>
      </c>
    </row>
    <row r="630" s="2" customFormat="1" ht="22.5" customHeight="1" spans="1:7">
      <c r="A630" s="6">
        <f>628</f>
        <v>628</v>
      </c>
      <c r="B630" s="6" t="s">
        <v>614</v>
      </c>
      <c r="C630" s="6" t="s">
        <v>9</v>
      </c>
      <c r="D630" s="6" t="s">
        <v>531</v>
      </c>
      <c r="E630" s="6" t="s">
        <v>17</v>
      </c>
      <c r="F630" s="6">
        <v>1</v>
      </c>
      <c r="G630" s="6">
        <v>681</v>
      </c>
    </row>
    <row r="631" s="2" customFormat="1" ht="22.5" customHeight="1" spans="1:7">
      <c r="A631" s="6">
        <f>629</f>
        <v>629</v>
      </c>
      <c r="B631" s="6" t="s">
        <v>659</v>
      </c>
      <c r="C631" s="6" t="s">
        <v>9</v>
      </c>
      <c r="D631" s="6" t="s">
        <v>578</v>
      </c>
      <c r="E631" s="6" t="s">
        <v>11</v>
      </c>
      <c r="F631" s="6">
        <v>1</v>
      </c>
      <c r="G631" s="6">
        <v>730</v>
      </c>
    </row>
    <row r="632" s="2" customFormat="1" ht="22.5" customHeight="1" spans="1:7">
      <c r="A632" s="6">
        <f>630</f>
        <v>630</v>
      </c>
      <c r="B632" s="6" t="s">
        <v>660</v>
      </c>
      <c r="C632" s="6" t="s">
        <v>13</v>
      </c>
      <c r="D632" s="6" t="s">
        <v>661</v>
      </c>
      <c r="E632" s="6" t="s">
        <v>17</v>
      </c>
      <c r="F632" s="6">
        <v>2</v>
      </c>
      <c r="G632" s="6">
        <v>1482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13</v>
      </c>
      <c r="D633" s="6" t="s">
        <v>531</v>
      </c>
      <c r="E633" s="6" t="s">
        <v>17</v>
      </c>
      <c r="F633" s="6">
        <v>2</v>
      </c>
      <c r="G633" s="6">
        <v>1282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9</v>
      </c>
      <c r="D634" s="6" t="s">
        <v>531</v>
      </c>
      <c r="E634" s="6" t="s">
        <v>17</v>
      </c>
      <c r="F634" s="6">
        <v>1</v>
      </c>
      <c r="G634" s="6">
        <v>701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627</v>
      </c>
      <c r="E635" s="6" t="s">
        <v>17</v>
      </c>
      <c r="F635" s="6">
        <v>2</v>
      </c>
      <c r="G635" s="6">
        <v>1402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531</v>
      </c>
      <c r="E636" s="6" t="s">
        <v>17</v>
      </c>
      <c r="F636" s="6">
        <v>2</v>
      </c>
      <c r="G636" s="6">
        <v>1302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9</v>
      </c>
      <c r="D637" s="6" t="s">
        <v>578</v>
      </c>
      <c r="E637" s="6" t="s">
        <v>17</v>
      </c>
      <c r="F637" s="6">
        <v>1</v>
      </c>
      <c r="G637" s="6">
        <v>623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627</v>
      </c>
      <c r="E638" s="6" t="s">
        <v>17</v>
      </c>
      <c r="F638" s="6">
        <v>2</v>
      </c>
      <c r="G638" s="6">
        <v>1562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9</v>
      </c>
      <c r="D639" s="6" t="s">
        <v>238</v>
      </c>
      <c r="E639" s="6" t="s">
        <v>17</v>
      </c>
      <c r="F639" s="6">
        <v>1</v>
      </c>
      <c r="G639" s="6">
        <v>681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13</v>
      </c>
      <c r="D640" s="6" t="s">
        <v>531</v>
      </c>
      <c r="E640" s="6" t="s">
        <v>11</v>
      </c>
      <c r="F640" s="6">
        <v>1</v>
      </c>
      <c r="G640" s="6">
        <v>763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9</v>
      </c>
      <c r="D641" s="6" t="s">
        <v>531</v>
      </c>
      <c r="E641" s="6" t="s">
        <v>17</v>
      </c>
      <c r="F641" s="6">
        <v>1</v>
      </c>
      <c r="G641" s="6">
        <v>636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531</v>
      </c>
      <c r="E642" s="6" t="s">
        <v>17</v>
      </c>
      <c r="F642" s="6">
        <v>1</v>
      </c>
      <c r="G642" s="6">
        <v>688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9</v>
      </c>
      <c r="D643" s="6" t="s">
        <v>578</v>
      </c>
      <c r="E643" s="6" t="s">
        <v>17</v>
      </c>
      <c r="F643" s="6">
        <v>1</v>
      </c>
      <c r="G643" s="6">
        <v>711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13</v>
      </c>
      <c r="D644" s="6" t="s">
        <v>238</v>
      </c>
      <c r="E644" s="6" t="s">
        <v>17</v>
      </c>
      <c r="F644" s="6">
        <v>2</v>
      </c>
      <c r="G644" s="6">
        <v>1322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531</v>
      </c>
      <c r="E645" s="6" t="s">
        <v>17</v>
      </c>
      <c r="F645" s="6">
        <v>1</v>
      </c>
      <c r="G645" s="6">
        <v>681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13</v>
      </c>
      <c r="D646" s="6" t="s">
        <v>531</v>
      </c>
      <c r="E646" s="6" t="s">
        <v>17</v>
      </c>
      <c r="F646" s="6">
        <v>1</v>
      </c>
      <c r="G646" s="6">
        <v>636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531</v>
      </c>
      <c r="E647" s="6" t="s">
        <v>17</v>
      </c>
      <c r="F647" s="6">
        <v>2</v>
      </c>
      <c r="G647" s="6">
        <v>1376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238</v>
      </c>
      <c r="E648" s="6" t="s">
        <v>11</v>
      </c>
      <c r="F648" s="6">
        <v>1</v>
      </c>
      <c r="G648" s="6">
        <v>671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578</v>
      </c>
      <c r="E649" s="6" t="s">
        <v>17</v>
      </c>
      <c r="F649" s="6">
        <v>1</v>
      </c>
      <c r="G649" s="6">
        <v>691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9</v>
      </c>
      <c r="D650" s="6" t="s">
        <v>578</v>
      </c>
      <c r="E650" s="6" t="s">
        <v>11</v>
      </c>
      <c r="F650" s="6">
        <v>1</v>
      </c>
      <c r="G650" s="6">
        <v>636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9</v>
      </c>
      <c r="D651" s="6" t="s">
        <v>238</v>
      </c>
      <c r="E651" s="6" t="s">
        <v>17</v>
      </c>
      <c r="F651" s="6">
        <v>1</v>
      </c>
      <c r="G651" s="6">
        <v>711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531</v>
      </c>
      <c r="E652" s="6" t="s">
        <v>11</v>
      </c>
      <c r="F652" s="6">
        <v>2</v>
      </c>
      <c r="G652" s="6">
        <v>1451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13</v>
      </c>
      <c r="D653" s="6" t="s">
        <v>238</v>
      </c>
      <c r="E653" s="6" t="s">
        <v>17</v>
      </c>
      <c r="F653" s="6">
        <v>2</v>
      </c>
      <c r="G653" s="6">
        <v>1264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9</v>
      </c>
      <c r="D654" s="6" t="s">
        <v>238</v>
      </c>
      <c r="E654" s="6" t="s">
        <v>17</v>
      </c>
      <c r="F654" s="6">
        <v>1</v>
      </c>
      <c r="G654" s="6">
        <v>636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13</v>
      </c>
      <c r="D655" s="6" t="s">
        <v>531</v>
      </c>
      <c r="E655" s="6" t="s">
        <v>17</v>
      </c>
      <c r="F655" s="6">
        <v>1</v>
      </c>
      <c r="G655" s="6">
        <v>686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578</v>
      </c>
      <c r="E656" s="6" t="s">
        <v>17</v>
      </c>
      <c r="F656" s="6">
        <v>2</v>
      </c>
      <c r="G656" s="6">
        <v>1402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627</v>
      </c>
      <c r="E657" s="6" t="s">
        <v>11</v>
      </c>
      <c r="F657" s="6">
        <v>2</v>
      </c>
      <c r="G657" s="6">
        <v>1471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531</v>
      </c>
      <c r="E658" s="6" t="s">
        <v>17</v>
      </c>
      <c r="F658" s="6">
        <v>2</v>
      </c>
      <c r="G658" s="6">
        <v>1362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531</v>
      </c>
      <c r="E659" s="6" t="s">
        <v>17</v>
      </c>
      <c r="F659" s="6">
        <v>1</v>
      </c>
      <c r="G659" s="6">
        <v>781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38</v>
      </c>
      <c r="E660" s="6" t="s">
        <v>17</v>
      </c>
      <c r="F660" s="6">
        <v>2</v>
      </c>
      <c r="G660" s="6">
        <v>1362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9</v>
      </c>
      <c r="D661" s="6" t="s">
        <v>531</v>
      </c>
      <c r="E661" s="6" t="s">
        <v>17</v>
      </c>
      <c r="F661" s="6">
        <v>1</v>
      </c>
      <c r="G661" s="6">
        <v>741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9</v>
      </c>
      <c r="D662" s="6" t="s">
        <v>531</v>
      </c>
      <c r="E662" s="6" t="s">
        <v>17</v>
      </c>
      <c r="F662" s="6">
        <v>1</v>
      </c>
      <c r="G662" s="6">
        <v>636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531</v>
      </c>
      <c r="E663" s="6" t="s">
        <v>17</v>
      </c>
      <c r="F663" s="6">
        <v>1</v>
      </c>
      <c r="G663" s="6">
        <v>681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9</v>
      </c>
      <c r="D664" s="6" t="s">
        <v>531</v>
      </c>
      <c r="E664" s="6" t="s">
        <v>17</v>
      </c>
      <c r="F664" s="6">
        <v>1</v>
      </c>
      <c r="G664" s="6">
        <v>701</v>
      </c>
    </row>
    <row r="665" s="2" customFormat="1" ht="22.5" customHeight="1" spans="1:7">
      <c r="A665" s="6">
        <f>663</f>
        <v>663</v>
      </c>
      <c r="B665" s="6" t="s">
        <v>41</v>
      </c>
      <c r="C665" s="6" t="s">
        <v>9</v>
      </c>
      <c r="D665" s="6" t="s">
        <v>531</v>
      </c>
      <c r="E665" s="6" t="s">
        <v>11</v>
      </c>
      <c r="F665" s="6">
        <v>1</v>
      </c>
      <c r="G665" s="6">
        <v>636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13</v>
      </c>
      <c r="D666" s="6" t="s">
        <v>238</v>
      </c>
      <c r="E666" s="6" t="s">
        <v>11</v>
      </c>
      <c r="F666" s="6">
        <v>1</v>
      </c>
      <c r="G666" s="6">
        <v>927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238</v>
      </c>
      <c r="E667" s="6" t="s">
        <v>17</v>
      </c>
      <c r="F667" s="6">
        <v>2</v>
      </c>
      <c r="G667" s="6">
        <v>1422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13</v>
      </c>
      <c r="D668" s="6" t="s">
        <v>578</v>
      </c>
      <c r="E668" s="6" t="s">
        <v>11</v>
      </c>
      <c r="F668" s="6">
        <v>1</v>
      </c>
      <c r="G668" s="6">
        <v>763</v>
      </c>
    </row>
    <row r="669" s="2" customFormat="1" ht="22.5" customHeight="1" spans="1:7">
      <c r="A669" s="6">
        <f>667</f>
        <v>667</v>
      </c>
      <c r="B669" s="6" t="s">
        <v>614</v>
      </c>
      <c r="C669" s="6" t="s">
        <v>9</v>
      </c>
      <c r="D669" s="6" t="s">
        <v>531</v>
      </c>
      <c r="E669" s="6" t="s">
        <v>17</v>
      </c>
      <c r="F669" s="6">
        <v>1</v>
      </c>
      <c r="G669" s="6">
        <v>668</v>
      </c>
    </row>
    <row r="670" s="2" customFormat="1" ht="22.5" customHeight="1" spans="1:7">
      <c r="A670" s="6">
        <f>668</f>
        <v>668</v>
      </c>
      <c r="B670" s="6" t="s">
        <v>697</v>
      </c>
      <c r="C670" s="6" t="s">
        <v>13</v>
      </c>
      <c r="D670" s="6" t="s">
        <v>531</v>
      </c>
      <c r="E670" s="6" t="s">
        <v>17</v>
      </c>
      <c r="F670" s="6">
        <v>1</v>
      </c>
      <c r="G670" s="6">
        <v>701</v>
      </c>
    </row>
    <row r="671" s="2" customFormat="1" ht="22.5" customHeight="1" spans="1:7">
      <c r="A671" s="6">
        <f>669</f>
        <v>669</v>
      </c>
      <c r="B671" s="6" t="s">
        <v>698</v>
      </c>
      <c r="C671" s="6" t="s">
        <v>9</v>
      </c>
      <c r="D671" s="6" t="s">
        <v>531</v>
      </c>
      <c r="E671" s="6" t="s">
        <v>17</v>
      </c>
      <c r="F671" s="6">
        <v>1</v>
      </c>
      <c r="G671" s="6">
        <v>681</v>
      </c>
    </row>
    <row r="672" s="2" customFormat="1" ht="22.5" customHeight="1" spans="1:7">
      <c r="A672" s="6">
        <f>670</f>
        <v>670</v>
      </c>
      <c r="B672" s="6" t="s">
        <v>699</v>
      </c>
      <c r="C672" s="6" t="s">
        <v>13</v>
      </c>
      <c r="D672" s="6" t="s">
        <v>238</v>
      </c>
      <c r="E672" s="6" t="s">
        <v>17</v>
      </c>
      <c r="F672" s="6">
        <v>2</v>
      </c>
      <c r="G672" s="6">
        <v>1306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627</v>
      </c>
      <c r="E673" s="6" t="s">
        <v>17</v>
      </c>
      <c r="F673" s="6">
        <v>1</v>
      </c>
      <c r="G673" s="6">
        <v>771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9</v>
      </c>
      <c r="D674" s="6" t="s">
        <v>578</v>
      </c>
      <c r="E674" s="6" t="s">
        <v>11</v>
      </c>
      <c r="F674" s="6">
        <v>1</v>
      </c>
      <c r="G674" s="6">
        <v>730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9</v>
      </c>
      <c r="D675" s="6" t="s">
        <v>531</v>
      </c>
      <c r="E675" s="6" t="s">
        <v>17</v>
      </c>
      <c r="F675" s="6">
        <v>1</v>
      </c>
      <c r="G675" s="6">
        <v>641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9</v>
      </c>
      <c r="D676" s="6" t="s">
        <v>531</v>
      </c>
      <c r="E676" s="6" t="s">
        <v>17</v>
      </c>
      <c r="F676" s="6">
        <v>1</v>
      </c>
      <c r="G676" s="6">
        <v>681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13</v>
      </c>
      <c r="D677" s="6" t="s">
        <v>627</v>
      </c>
      <c r="E677" s="6" t="s">
        <v>17</v>
      </c>
      <c r="F677" s="6">
        <v>2</v>
      </c>
      <c r="G677" s="6">
        <v>1606</v>
      </c>
    </row>
    <row r="678" s="2" customFormat="1" ht="22.5" customHeight="1" spans="1:7">
      <c r="A678" s="6">
        <f>676</f>
        <v>676</v>
      </c>
      <c r="B678" s="6" t="s">
        <v>646</v>
      </c>
      <c r="C678" s="6" t="s">
        <v>13</v>
      </c>
      <c r="D678" s="6" t="s">
        <v>531</v>
      </c>
      <c r="E678" s="6" t="s">
        <v>11</v>
      </c>
      <c r="F678" s="6">
        <v>2</v>
      </c>
      <c r="G678" s="6">
        <v>1458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531</v>
      </c>
      <c r="E679" s="6" t="s">
        <v>17</v>
      </c>
      <c r="F679" s="6">
        <v>1</v>
      </c>
      <c r="G679" s="6">
        <v>681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9</v>
      </c>
      <c r="D680" s="6" t="s">
        <v>578</v>
      </c>
      <c r="E680" s="6" t="s">
        <v>11</v>
      </c>
      <c r="F680" s="6">
        <v>1</v>
      </c>
      <c r="G680" s="6">
        <v>960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13</v>
      </c>
      <c r="D681" s="6" t="s">
        <v>238</v>
      </c>
      <c r="E681" s="6" t="s">
        <v>11</v>
      </c>
      <c r="F681" s="6">
        <v>2</v>
      </c>
      <c r="G681" s="6">
        <v>1322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13</v>
      </c>
      <c r="D682" s="6" t="s">
        <v>238</v>
      </c>
      <c r="E682" s="6" t="s">
        <v>17</v>
      </c>
      <c r="F682" s="6">
        <v>1</v>
      </c>
      <c r="G682" s="6">
        <v>636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238</v>
      </c>
      <c r="E683" s="6" t="s">
        <v>17</v>
      </c>
      <c r="F683" s="6">
        <v>2</v>
      </c>
      <c r="G683" s="6">
        <v>1430</v>
      </c>
    </row>
    <row r="684" s="2" customFormat="1" ht="22.5" customHeight="1" spans="1:7">
      <c r="A684" s="6">
        <f>682</f>
        <v>682</v>
      </c>
      <c r="B684" s="6" t="s">
        <v>298</v>
      </c>
      <c r="C684" s="6" t="s">
        <v>9</v>
      </c>
      <c r="D684" s="6" t="s">
        <v>238</v>
      </c>
      <c r="E684" s="6" t="s">
        <v>11</v>
      </c>
      <c r="F684" s="6">
        <v>1</v>
      </c>
      <c r="G684" s="6">
        <v>735</v>
      </c>
    </row>
    <row r="685" s="2" customFormat="1" ht="22.5" customHeight="1" spans="1:7">
      <c r="A685" s="6">
        <f>683</f>
        <v>683</v>
      </c>
      <c r="B685" s="6" t="s">
        <v>123</v>
      </c>
      <c r="C685" s="6" t="s">
        <v>9</v>
      </c>
      <c r="D685" s="6" t="s">
        <v>238</v>
      </c>
      <c r="E685" s="6" t="s">
        <v>11</v>
      </c>
      <c r="F685" s="6">
        <v>1</v>
      </c>
      <c r="G685" s="6">
        <v>728</v>
      </c>
    </row>
    <row r="686" s="2" customFormat="1" ht="22.5" customHeight="1" spans="1:7">
      <c r="A686" s="6">
        <f>684</f>
        <v>684</v>
      </c>
      <c r="B686" s="6" t="s">
        <v>710</v>
      </c>
      <c r="C686" s="6" t="s">
        <v>9</v>
      </c>
      <c r="D686" s="6" t="s">
        <v>531</v>
      </c>
      <c r="E686" s="6" t="s">
        <v>17</v>
      </c>
      <c r="F686" s="6">
        <v>1</v>
      </c>
      <c r="G686" s="6">
        <v>671</v>
      </c>
    </row>
    <row r="687" s="2" customFormat="1" ht="22.5" customHeight="1" spans="1:7">
      <c r="A687" s="6">
        <f>685</f>
        <v>685</v>
      </c>
      <c r="B687" s="6" t="s">
        <v>711</v>
      </c>
      <c r="C687" s="6" t="s">
        <v>13</v>
      </c>
      <c r="D687" s="6" t="s">
        <v>238</v>
      </c>
      <c r="E687" s="6" t="s">
        <v>17</v>
      </c>
      <c r="F687" s="6">
        <v>2</v>
      </c>
      <c r="G687" s="6">
        <v>1546</v>
      </c>
    </row>
    <row r="688" s="2" customFormat="1" ht="22.5" customHeight="1" spans="1:7">
      <c r="A688" s="6">
        <f>686</f>
        <v>686</v>
      </c>
      <c r="B688" s="6" t="s">
        <v>712</v>
      </c>
      <c r="C688" s="6" t="s">
        <v>13</v>
      </c>
      <c r="D688" s="6" t="s">
        <v>531</v>
      </c>
      <c r="E688" s="6" t="s">
        <v>17</v>
      </c>
      <c r="F688" s="6">
        <v>2</v>
      </c>
      <c r="G688" s="6">
        <v>1381</v>
      </c>
    </row>
    <row r="689" s="2" customFormat="1" ht="22.5" customHeight="1" spans="1:7">
      <c r="A689" s="6">
        <f>687</f>
        <v>687</v>
      </c>
      <c r="B689" s="6" t="s">
        <v>713</v>
      </c>
      <c r="C689" s="6" t="s">
        <v>13</v>
      </c>
      <c r="D689" s="6" t="s">
        <v>531</v>
      </c>
      <c r="E689" s="6" t="s">
        <v>17</v>
      </c>
      <c r="F689" s="6">
        <v>2</v>
      </c>
      <c r="G689" s="6">
        <v>1322</v>
      </c>
    </row>
    <row r="690" s="2" customFormat="1" ht="22.5" customHeight="1" spans="1:7">
      <c r="A690" s="6">
        <f>688</f>
        <v>688</v>
      </c>
      <c r="B690" s="6" t="s">
        <v>714</v>
      </c>
      <c r="C690" s="6" t="s">
        <v>13</v>
      </c>
      <c r="D690" s="6" t="s">
        <v>598</v>
      </c>
      <c r="E690" s="6" t="s">
        <v>11</v>
      </c>
      <c r="F690" s="6">
        <v>1</v>
      </c>
      <c r="G690" s="6">
        <v>781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13</v>
      </c>
      <c r="D691" s="6" t="s">
        <v>531</v>
      </c>
      <c r="E691" s="6" t="s">
        <v>17</v>
      </c>
      <c r="F691" s="6">
        <v>2</v>
      </c>
      <c r="G691" s="6">
        <v>1342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9</v>
      </c>
      <c r="D692" s="6" t="s">
        <v>238</v>
      </c>
      <c r="E692" s="6" t="s">
        <v>11</v>
      </c>
      <c r="F692" s="6">
        <v>1</v>
      </c>
      <c r="G692" s="6">
        <v>681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9</v>
      </c>
      <c r="D693" s="6" t="s">
        <v>598</v>
      </c>
      <c r="E693" s="6" t="s">
        <v>17</v>
      </c>
      <c r="F693" s="6">
        <v>1</v>
      </c>
      <c r="G693" s="6">
        <v>636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578</v>
      </c>
      <c r="E694" s="6" t="s">
        <v>17</v>
      </c>
      <c r="F694" s="6">
        <v>2</v>
      </c>
      <c r="G694" s="6">
        <v>1362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13</v>
      </c>
      <c r="D695" s="6" t="s">
        <v>531</v>
      </c>
      <c r="E695" s="6" t="s">
        <v>11</v>
      </c>
      <c r="F695" s="6">
        <v>3</v>
      </c>
      <c r="G695" s="6">
        <v>2032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598</v>
      </c>
      <c r="E696" s="6" t="s">
        <v>11</v>
      </c>
      <c r="F696" s="6">
        <v>1</v>
      </c>
      <c r="G696" s="6">
        <v>758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9</v>
      </c>
      <c r="D697" s="6" t="s">
        <v>578</v>
      </c>
      <c r="E697" s="6" t="s">
        <v>11</v>
      </c>
      <c r="F697" s="6">
        <v>1</v>
      </c>
      <c r="G697" s="6">
        <v>763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531</v>
      </c>
      <c r="E698" s="6" t="s">
        <v>17</v>
      </c>
      <c r="F698" s="6">
        <v>2</v>
      </c>
      <c r="G698" s="6">
        <v>1422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9</v>
      </c>
      <c r="D699" s="6" t="s">
        <v>531</v>
      </c>
      <c r="E699" s="6" t="s">
        <v>17</v>
      </c>
      <c r="F699" s="6">
        <v>1</v>
      </c>
      <c r="G699" s="6">
        <v>651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13</v>
      </c>
      <c r="D700" s="6" t="s">
        <v>627</v>
      </c>
      <c r="E700" s="6" t="s">
        <v>17</v>
      </c>
      <c r="F700" s="6">
        <v>2</v>
      </c>
      <c r="G700" s="6">
        <v>1448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9</v>
      </c>
      <c r="D701" s="6" t="s">
        <v>578</v>
      </c>
      <c r="E701" s="6" t="s">
        <v>17</v>
      </c>
      <c r="F701" s="6">
        <v>1</v>
      </c>
      <c r="G701" s="6">
        <v>636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13</v>
      </c>
      <c r="D702" s="6" t="s">
        <v>598</v>
      </c>
      <c r="E702" s="6" t="s">
        <v>17</v>
      </c>
      <c r="F702" s="6">
        <v>1</v>
      </c>
      <c r="G702" s="6">
        <v>821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9</v>
      </c>
      <c r="D703" s="6" t="s">
        <v>578</v>
      </c>
      <c r="E703" s="6" t="s">
        <v>11</v>
      </c>
      <c r="F703" s="6">
        <v>1</v>
      </c>
      <c r="G703" s="6">
        <v>636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9</v>
      </c>
      <c r="D704" s="6" t="s">
        <v>578</v>
      </c>
      <c r="E704" s="6" t="s">
        <v>17</v>
      </c>
      <c r="F704" s="6">
        <v>1</v>
      </c>
      <c r="G704" s="6">
        <v>636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13</v>
      </c>
      <c r="D705" s="6" t="s">
        <v>531</v>
      </c>
      <c r="E705" s="6" t="s">
        <v>17</v>
      </c>
      <c r="F705" s="6">
        <v>1</v>
      </c>
      <c r="G705" s="6">
        <v>701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578</v>
      </c>
      <c r="E706" s="6" t="s">
        <v>17</v>
      </c>
      <c r="F706" s="6">
        <v>1</v>
      </c>
      <c r="G706" s="6">
        <v>691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531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531</v>
      </c>
      <c r="E708" s="6" t="s">
        <v>11</v>
      </c>
      <c r="F708" s="6">
        <v>2</v>
      </c>
      <c r="G708" s="6">
        <v>1419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13</v>
      </c>
      <c r="D709" s="6" t="s">
        <v>238</v>
      </c>
      <c r="E709" s="6" t="s">
        <v>11</v>
      </c>
      <c r="F709" s="6">
        <v>1</v>
      </c>
      <c r="G709" s="6">
        <v>776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13</v>
      </c>
      <c r="D710" s="6" t="s">
        <v>598</v>
      </c>
      <c r="E710" s="6" t="s">
        <v>17</v>
      </c>
      <c r="F710" s="6">
        <v>1</v>
      </c>
      <c r="G710" s="6">
        <v>821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238</v>
      </c>
      <c r="E711" s="6" t="s">
        <v>17</v>
      </c>
      <c r="F711" s="6">
        <v>1</v>
      </c>
      <c r="G711" s="6">
        <v>741</v>
      </c>
    </row>
    <row r="712" s="2" customFormat="1" ht="22.5" customHeight="1" spans="1:7">
      <c r="A712" s="6">
        <f>710</f>
        <v>710</v>
      </c>
      <c r="B712" s="6" t="s">
        <v>66</v>
      </c>
      <c r="C712" s="6" t="s">
        <v>9</v>
      </c>
      <c r="D712" s="6" t="s">
        <v>598</v>
      </c>
      <c r="E712" s="6" t="s">
        <v>17</v>
      </c>
      <c r="F712" s="6">
        <v>1</v>
      </c>
      <c r="G712" s="6">
        <v>681</v>
      </c>
    </row>
    <row r="713" s="2" customFormat="1" ht="22.5" customHeight="1" spans="1:7">
      <c r="A713" s="6">
        <f>711</f>
        <v>711</v>
      </c>
      <c r="B713" s="6" t="s">
        <v>736</v>
      </c>
      <c r="C713" s="6" t="s">
        <v>13</v>
      </c>
      <c r="D713" s="6" t="s">
        <v>238</v>
      </c>
      <c r="E713" s="6" t="s">
        <v>17</v>
      </c>
      <c r="F713" s="6">
        <v>2</v>
      </c>
      <c r="G713" s="6">
        <v>1362</v>
      </c>
    </row>
    <row r="714" s="2" customFormat="1" ht="22.5" customHeight="1" spans="1:7">
      <c r="A714" s="6">
        <f>712</f>
        <v>712</v>
      </c>
      <c r="B714" s="6" t="s">
        <v>737</v>
      </c>
      <c r="C714" s="6" t="s">
        <v>13</v>
      </c>
      <c r="D714" s="6" t="s">
        <v>578</v>
      </c>
      <c r="E714" s="6" t="s">
        <v>11</v>
      </c>
      <c r="F714" s="6">
        <v>2</v>
      </c>
      <c r="G714" s="6">
        <v>1390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627</v>
      </c>
      <c r="E715" s="6" t="s">
        <v>11</v>
      </c>
      <c r="F715" s="6">
        <v>1</v>
      </c>
      <c r="G715" s="6">
        <v>800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238</v>
      </c>
      <c r="E716" s="6" t="s">
        <v>17</v>
      </c>
      <c r="F716" s="6">
        <v>2</v>
      </c>
      <c r="G716" s="6">
        <v>1342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238</v>
      </c>
      <c r="E717" s="6" t="s">
        <v>17</v>
      </c>
      <c r="F717" s="6">
        <v>2</v>
      </c>
      <c r="G717" s="6">
        <v>1374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9</v>
      </c>
      <c r="D718" s="6" t="s">
        <v>531</v>
      </c>
      <c r="E718" s="6" t="s">
        <v>17</v>
      </c>
      <c r="F718" s="6">
        <v>1</v>
      </c>
      <c r="G718" s="6">
        <v>681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9</v>
      </c>
      <c r="D719" s="6" t="s">
        <v>238</v>
      </c>
      <c r="E719" s="6" t="s">
        <v>17</v>
      </c>
      <c r="F719" s="6">
        <v>1</v>
      </c>
      <c r="G719" s="6">
        <v>636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13</v>
      </c>
      <c r="D720" s="6" t="s">
        <v>531</v>
      </c>
      <c r="E720" s="6" t="s">
        <v>11</v>
      </c>
      <c r="F720" s="6">
        <v>2</v>
      </c>
      <c r="G720" s="6">
        <v>1381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13</v>
      </c>
      <c r="D721" s="6" t="s">
        <v>661</v>
      </c>
      <c r="E721" s="6" t="s">
        <v>17</v>
      </c>
      <c r="F721" s="6">
        <v>2</v>
      </c>
      <c r="G721" s="6">
        <v>1147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13</v>
      </c>
      <c r="D722" s="6" t="s">
        <v>578</v>
      </c>
      <c r="E722" s="6" t="s">
        <v>11</v>
      </c>
      <c r="F722" s="6">
        <v>2</v>
      </c>
      <c r="G722" s="6">
        <v>1324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9</v>
      </c>
      <c r="D723" s="6" t="s">
        <v>238</v>
      </c>
      <c r="E723" s="6" t="s">
        <v>17</v>
      </c>
      <c r="F723" s="6">
        <v>1</v>
      </c>
      <c r="G723" s="6">
        <v>681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531</v>
      </c>
      <c r="E724" s="6" t="s">
        <v>17</v>
      </c>
      <c r="F724" s="6">
        <v>2</v>
      </c>
      <c r="G724" s="6">
        <v>1266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13</v>
      </c>
      <c r="D725" s="6" t="s">
        <v>531</v>
      </c>
      <c r="E725" s="6" t="s">
        <v>11</v>
      </c>
      <c r="F725" s="6">
        <v>2</v>
      </c>
      <c r="G725" s="6">
        <v>1381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13</v>
      </c>
      <c r="D726" s="6" t="s">
        <v>238</v>
      </c>
      <c r="E726" s="6" t="s">
        <v>11</v>
      </c>
      <c r="F726" s="6">
        <v>1</v>
      </c>
      <c r="G726" s="6">
        <v>801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238</v>
      </c>
      <c r="E727" s="6" t="s">
        <v>11</v>
      </c>
      <c r="F727" s="6">
        <v>1</v>
      </c>
      <c r="G727" s="6">
        <v>776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578</v>
      </c>
      <c r="E728" s="6" t="s">
        <v>11</v>
      </c>
      <c r="F728" s="6">
        <v>2</v>
      </c>
      <c r="G728" s="6">
        <v>1421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238</v>
      </c>
      <c r="E729" s="6" t="s">
        <v>17</v>
      </c>
      <c r="F729" s="6">
        <v>1</v>
      </c>
      <c r="G729" s="6">
        <v>636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238</v>
      </c>
      <c r="E730" s="6" t="s">
        <v>17</v>
      </c>
      <c r="F730" s="6">
        <v>1</v>
      </c>
      <c r="G730" s="6">
        <v>741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531</v>
      </c>
      <c r="E731" s="6" t="s">
        <v>17</v>
      </c>
      <c r="F731" s="6">
        <v>1</v>
      </c>
      <c r="G731" s="6">
        <v>681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238</v>
      </c>
      <c r="E732" s="6" t="s">
        <v>17</v>
      </c>
      <c r="F732" s="6">
        <v>1</v>
      </c>
      <c r="G732" s="6">
        <v>636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627</v>
      </c>
      <c r="E733" s="6" t="s">
        <v>11</v>
      </c>
      <c r="F733" s="6">
        <v>2</v>
      </c>
      <c r="G733" s="6">
        <v>1680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578</v>
      </c>
      <c r="E734" s="6" t="s">
        <v>17</v>
      </c>
      <c r="F734" s="6">
        <v>2</v>
      </c>
      <c r="G734" s="6">
        <v>1362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578</v>
      </c>
      <c r="E735" s="6" t="s">
        <v>11</v>
      </c>
      <c r="F735" s="6">
        <v>2</v>
      </c>
      <c r="G735" s="6">
        <v>1441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578</v>
      </c>
      <c r="E736" s="6" t="s">
        <v>11</v>
      </c>
      <c r="F736" s="6">
        <v>2</v>
      </c>
      <c r="G736" s="6">
        <v>1324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578</v>
      </c>
      <c r="E737" s="6" t="s">
        <v>11</v>
      </c>
      <c r="F737" s="6">
        <v>2</v>
      </c>
      <c r="G737" s="6">
        <v>1324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578</v>
      </c>
      <c r="E738" s="6" t="s">
        <v>17</v>
      </c>
      <c r="F738" s="6">
        <v>2</v>
      </c>
      <c r="G738" s="6">
        <v>1565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531</v>
      </c>
      <c r="E739" s="6" t="s">
        <v>17</v>
      </c>
      <c r="F739" s="6">
        <v>2</v>
      </c>
      <c r="G739" s="6">
        <v>1287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531</v>
      </c>
      <c r="E740" s="6" t="s">
        <v>17</v>
      </c>
      <c r="F740" s="6">
        <v>2</v>
      </c>
      <c r="G740" s="6">
        <v>1306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531</v>
      </c>
      <c r="E741" s="6" t="s">
        <v>17</v>
      </c>
      <c r="F741" s="6">
        <v>2</v>
      </c>
      <c r="G741" s="6">
        <v>1362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578</v>
      </c>
      <c r="E742" s="6" t="s">
        <v>11</v>
      </c>
      <c r="F742" s="6">
        <v>2</v>
      </c>
      <c r="G742" s="6">
        <v>1399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9</v>
      </c>
      <c r="D743" s="6" t="s">
        <v>598</v>
      </c>
      <c r="E743" s="6" t="s">
        <v>17</v>
      </c>
      <c r="F743" s="6">
        <v>2</v>
      </c>
      <c r="G743" s="6">
        <v>1208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9</v>
      </c>
      <c r="D744" s="6" t="s">
        <v>238</v>
      </c>
      <c r="E744" s="6" t="s">
        <v>17</v>
      </c>
      <c r="F744" s="6">
        <v>1</v>
      </c>
      <c r="G744" s="6">
        <v>684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13</v>
      </c>
      <c r="D745" s="6" t="s">
        <v>238</v>
      </c>
      <c r="E745" s="6" t="s">
        <v>17</v>
      </c>
      <c r="F745" s="6">
        <v>2</v>
      </c>
      <c r="G745" s="6">
        <v>1267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13</v>
      </c>
      <c r="D746" s="6" t="s">
        <v>531</v>
      </c>
      <c r="E746" s="6" t="s">
        <v>17</v>
      </c>
      <c r="F746" s="6">
        <v>1</v>
      </c>
      <c r="G746" s="6">
        <v>636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13</v>
      </c>
      <c r="D747" s="6" t="s">
        <v>238</v>
      </c>
      <c r="E747" s="6" t="s">
        <v>11</v>
      </c>
      <c r="F747" s="6">
        <v>2</v>
      </c>
      <c r="G747" s="6">
        <v>1324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238</v>
      </c>
      <c r="E748" s="6" t="s">
        <v>17</v>
      </c>
      <c r="F748" s="6">
        <v>2</v>
      </c>
      <c r="G748" s="6">
        <v>1146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627</v>
      </c>
      <c r="E749" s="6" t="s">
        <v>11</v>
      </c>
      <c r="F749" s="6">
        <v>2</v>
      </c>
      <c r="G749" s="6">
        <v>1385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9</v>
      </c>
      <c r="D750" s="6" t="s">
        <v>531</v>
      </c>
      <c r="E750" s="6" t="s">
        <v>17</v>
      </c>
      <c r="F750" s="6">
        <v>1</v>
      </c>
      <c r="G750" s="6">
        <v>614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9</v>
      </c>
      <c r="D751" s="6" t="s">
        <v>775</v>
      </c>
      <c r="E751" s="6" t="s">
        <v>17</v>
      </c>
      <c r="F751" s="6">
        <v>1</v>
      </c>
      <c r="G751" s="6">
        <v>624</v>
      </c>
    </row>
    <row r="752" s="2" customFormat="1" ht="22.5" customHeight="1" spans="1:7">
      <c r="A752" s="6">
        <f>750</f>
        <v>750</v>
      </c>
      <c r="B752" s="6" t="s">
        <v>776</v>
      </c>
      <c r="C752" s="6" t="s">
        <v>13</v>
      </c>
      <c r="D752" s="6" t="s">
        <v>531</v>
      </c>
      <c r="E752" s="6" t="s">
        <v>17</v>
      </c>
      <c r="F752" s="6">
        <v>2</v>
      </c>
      <c r="G752" s="6">
        <v>1208</v>
      </c>
    </row>
    <row r="753" s="2" customFormat="1" ht="22.5" customHeight="1" spans="1:7">
      <c r="A753" s="6">
        <f>751</f>
        <v>751</v>
      </c>
      <c r="B753" s="6" t="s">
        <v>777</v>
      </c>
      <c r="C753" s="6" t="s">
        <v>9</v>
      </c>
      <c r="D753" s="6" t="s">
        <v>598</v>
      </c>
      <c r="E753" s="6" t="s">
        <v>17</v>
      </c>
      <c r="F753" s="6">
        <v>1</v>
      </c>
      <c r="G753" s="6">
        <v>619</v>
      </c>
    </row>
    <row r="754" s="2" customFormat="1" ht="22.5" customHeight="1" spans="1:7">
      <c r="A754" s="6">
        <f>752</f>
        <v>752</v>
      </c>
      <c r="B754" s="6" t="s">
        <v>778</v>
      </c>
      <c r="C754" s="6" t="s">
        <v>9</v>
      </c>
      <c r="D754" s="6" t="s">
        <v>531</v>
      </c>
      <c r="E754" s="6" t="s">
        <v>17</v>
      </c>
      <c r="F754" s="6">
        <v>1</v>
      </c>
      <c r="G754" s="6">
        <v>644</v>
      </c>
    </row>
    <row r="755" s="2" customFormat="1" ht="22.5" customHeight="1" spans="1:7">
      <c r="A755" s="6">
        <f>753</f>
        <v>753</v>
      </c>
      <c r="B755" s="6" t="s">
        <v>728</v>
      </c>
      <c r="C755" s="6" t="s">
        <v>13</v>
      </c>
      <c r="D755" s="6" t="s">
        <v>238</v>
      </c>
      <c r="E755" s="6" t="s">
        <v>11</v>
      </c>
      <c r="F755" s="6">
        <v>2</v>
      </c>
      <c r="G755" s="6">
        <v>1268</v>
      </c>
    </row>
    <row r="756" s="2" customFormat="1" ht="22.5" customHeight="1" spans="1:7">
      <c r="A756" s="6">
        <f>754</f>
        <v>754</v>
      </c>
      <c r="B756" s="6" t="s">
        <v>779</v>
      </c>
      <c r="C756" s="6" t="s">
        <v>13</v>
      </c>
      <c r="D756" s="6" t="s">
        <v>531</v>
      </c>
      <c r="E756" s="6" t="s">
        <v>17</v>
      </c>
      <c r="F756" s="6">
        <v>2</v>
      </c>
      <c r="G756" s="6">
        <v>1248</v>
      </c>
    </row>
    <row r="757" s="2" customFormat="1" ht="22.5" customHeight="1" spans="1:7">
      <c r="A757" s="6">
        <f>755</f>
        <v>755</v>
      </c>
      <c r="B757" s="6" t="s">
        <v>780</v>
      </c>
      <c r="C757" s="6" t="s">
        <v>9</v>
      </c>
      <c r="D757" s="6" t="s">
        <v>238</v>
      </c>
      <c r="E757" s="6" t="s">
        <v>17</v>
      </c>
      <c r="F757" s="6">
        <v>3</v>
      </c>
      <c r="G757" s="6">
        <v>1908</v>
      </c>
    </row>
    <row r="758" s="2" customFormat="1" ht="22.5" customHeight="1" spans="1:7">
      <c r="A758" s="6">
        <f>756</f>
        <v>756</v>
      </c>
      <c r="B758" s="6" t="s">
        <v>781</v>
      </c>
      <c r="C758" s="6" t="s">
        <v>13</v>
      </c>
      <c r="D758" s="6" t="s">
        <v>238</v>
      </c>
      <c r="E758" s="6" t="s">
        <v>17</v>
      </c>
      <c r="F758" s="6">
        <v>2</v>
      </c>
      <c r="G758" s="6">
        <v>1622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9</v>
      </c>
      <c r="D759" s="6" t="s">
        <v>238</v>
      </c>
      <c r="E759" s="6" t="s">
        <v>17</v>
      </c>
      <c r="F759" s="6">
        <v>1</v>
      </c>
      <c r="G759" s="6">
        <v>604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238</v>
      </c>
      <c r="E760" s="6" t="s">
        <v>17</v>
      </c>
      <c r="F760" s="6">
        <v>1</v>
      </c>
      <c r="G760" s="6">
        <v>664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531</v>
      </c>
      <c r="E761" s="6" t="s">
        <v>17</v>
      </c>
      <c r="F761" s="6">
        <v>1</v>
      </c>
      <c r="G761" s="6">
        <v>711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531</v>
      </c>
      <c r="E762" s="6" t="s">
        <v>17</v>
      </c>
      <c r="F762" s="6">
        <v>1</v>
      </c>
      <c r="G762" s="6">
        <v>636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531</v>
      </c>
      <c r="E763" s="6" t="s">
        <v>17</v>
      </c>
      <c r="F763" s="6">
        <v>1</v>
      </c>
      <c r="G763" s="6">
        <v>683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13</v>
      </c>
      <c r="D764" s="6" t="s">
        <v>531</v>
      </c>
      <c r="E764" s="6" t="s">
        <v>17</v>
      </c>
      <c r="F764" s="6">
        <v>1</v>
      </c>
      <c r="G764" s="6">
        <v>681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13</v>
      </c>
      <c r="D765" s="6" t="s">
        <v>531</v>
      </c>
      <c r="E765" s="6" t="s">
        <v>17</v>
      </c>
      <c r="F765" s="6">
        <v>2</v>
      </c>
      <c r="G765" s="6">
        <v>1306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13</v>
      </c>
      <c r="D766" s="6" t="s">
        <v>661</v>
      </c>
      <c r="E766" s="6" t="s">
        <v>11</v>
      </c>
      <c r="F766" s="6">
        <v>2</v>
      </c>
      <c r="G766" s="6">
        <v>1327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578</v>
      </c>
      <c r="E767" s="6" t="s">
        <v>17</v>
      </c>
      <c r="F767" s="6">
        <v>2</v>
      </c>
      <c r="G767" s="6">
        <v>1515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9</v>
      </c>
      <c r="D768" s="6" t="s">
        <v>238</v>
      </c>
      <c r="E768" s="6" t="s">
        <v>17</v>
      </c>
      <c r="F768" s="6">
        <v>1</v>
      </c>
      <c r="G768" s="6">
        <v>624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531</v>
      </c>
      <c r="E769" s="6" t="s">
        <v>17</v>
      </c>
      <c r="F769" s="6">
        <v>2</v>
      </c>
      <c r="G769" s="6">
        <v>1252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13</v>
      </c>
      <c r="D770" s="6" t="s">
        <v>578</v>
      </c>
      <c r="E770" s="6" t="s">
        <v>11</v>
      </c>
      <c r="F770" s="6">
        <v>2</v>
      </c>
      <c r="G770" s="6">
        <v>1399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13</v>
      </c>
      <c r="D771" s="6" t="s">
        <v>531</v>
      </c>
      <c r="E771" s="6" t="s">
        <v>17</v>
      </c>
      <c r="F771" s="6">
        <v>2</v>
      </c>
      <c r="G771" s="6">
        <v>1302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531</v>
      </c>
      <c r="E772" s="6" t="s">
        <v>17</v>
      </c>
      <c r="F772" s="6">
        <v>2</v>
      </c>
      <c r="G772" s="6">
        <v>1238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531</v>
      </c>
      <c r="E773" s="6" t="s">
        <v>17</v>
      </c>
      <c r="F773" s="6">
        <v>1</v>
      </c>
      <c r="G773" s="6">
        <v>764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238</v>
      </c>
      <c r="E774" s="6" t="s">
        <v>17</v>
      </c>
      <c r="F774" s="6">
        <v>1</v>
      </c>
      <c r="G774" s="6">
        <v>927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238</v>
      </c>
      <c r="E775" s="6" t="s">
        <v>11</v>
      </c>
      <c r="F775" s="6">
        <v>1</v>
      </c>
      <c r="G775" s="6">
        <v>927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238</v>
      </c>
      <c r="E776" s="6" t="s">
        <v>17</v>
      </c>
      <c r="F776" s="6">
        <v>2</v>
      </c>
      <c r="G776" s="6">
        <v>1248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238</v>
      </c>
      <c r="E777" s="6" t="s">
        <v>11</v>
      </c>
      <c r="F777" s="6">
        <v>1</v>
      </c>
      <c r="G777" s="6">
        <v>763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578</v>
      </c>
      <c r="E778" s="6" t="s">
        <v>11</v>
      </c>
      <c r="F778" s="6">
        <v>1</v>
      </c>
      <c r="G778" s="6">
        <v>693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9</v>
      </c>
      <c r="D779" s="6" t="s">
        <v>627</v>
      </c>
      <c r="E779" s="6" t="s">
        <v>17</v>
      </c>
      <c r="F779" s="6">
        <v>3</v>
      </c>
      <c r="G779" s="6">
        <v>2118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9</v>
      </c>
      <c r="D780" s="6" t="s">
        <v>598</v>
      </c>
      <c r="E780" s="6" t="s">
        <v>17</v>
      </c>
      <c r="F780" s="6">
        <v>1</v>
      </c>
      <c r="G780" s="6">
        <v>604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13</v>
      </c>
      <c r="D781" s="6" t="s">
        <v>238</v>
      </c>
      <c r="E781" s="6" t="s">
        <v>17</v>
      </c>
      <c r="F781" s="6">
        <v>3</v>
      </c>
      <c r="G781" s="6">
        <v>2035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13</v>
      </c>
      <c r="D782" s="6" t="s">
        <v>598</v>
      </c>
      <c r="E782" s="6" t="s">
        <v>17</v>
      </c>
      <c r="F782" s="6">
        <v>1</v>
      </c>
      <c r="G782" s="6">
        <v>764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13</v>
      </c>
      <c r="D783" s="6" t="s">
        <v>807</v>
      </c>
      <c r="E783" s="6" t="s">
        <v>17</v>
      </c>
      <c r="F783" s="6">
        <v>1</v>
      </c>
      <c r="G783" s="6">
        <v>644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531</v>
      </c>
      <c r="E784" s="6" t="s">
        <v>11</v>
      </c>
      <c r="F784" s="6">
        <v>1</v>
      </c>
      <c r="G784" s="6">
        <v>763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238</v>
      </c>
      <c r="E785" s="6" t="s">
        <v>11</v>
      </c>
      <c r="F785" s="6">
        <v>2</v>
      </c>
      <c r="G785" s="6">
        <v>1406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598</v>
      </c>
      <c r="E786" s="6" t="s">
        <v>11</v>
      </c>
      <c r="F786" s="6">
        <v>1</v>
      </c>
      <c r="G786" s="6">
        <v>764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238</v>
      </c>
      <c r="E787" s="6" t="s">
        <v>17</v>
      </c>
      <c r="F787" s="6">
        <v>2</v>
      </c>
      <c r="G787" s="6">
        <v>1293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9</v>
      </c>
      <c r="D788" s="6" t="s">
        <v>531</v>
      </c>
      <c r="E788" s="6" t="s">
        <v>11</v>
      </c>
      <c r="F788" s="6">
        <v>1</v>
      </c>
      <c r="G788" s="6">
        <v>741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9</v>
      </c>
      <c r="D789" s="6" t="s">
        <v>238</v>
      </c>
      <c r="E789" s="6" t="s">
        <v>17</v>
      </c>
      <c r="F789" s="6">
        <v>1</v>
      </c>
      <c r="G789" s="6">
        <v>644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598</v>
      </c>
      <c r="E790" s="6" t="s">
        <v>11</v>
      </c>
      <c r="F790" s="6">
        <v>3</v>
      </c>
      <c r="G790" s="6">
        <v>2069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238</v>
      </c>
      <c r="E791" s="6" t="s">
        <v>17</v>
      </c>
      <c r="F791" s="6">
        <v>1</v>
      </c>
      <c r="G791" s="6">
        <v>636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531</v>
      </c>
      <c r="E792" s="6" t="s">
        <v>17</v>
      </c>
      <c r="F792" s="6">
        <v>2</v>
      </c>
      <c r="G792" s="6">
        <v>1094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578</v>
      </c>
      <c r="E793" s="6" t="s">
        <v>11</v>
      </c>
      <c r="F793" s="6">
        <v>2</v>
      </c>
      <c r="G793" s="6">
        <v>1396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531</v>
      </c>
      <c r="E794" s="6" t="s">
        <v>11</v>
      </c>
      <c r="F794" s="6">
        <v>2</v>
      </c>
      <c r="G794" s="6">
        <v>1264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531</v>
      </c>
      <c r="E795" s="6" t="s">
        <v>11</v>
      </c>
      <c r="F795" s="6">
        <v>2</v>
      </c>
      <c r="G795" s="6">
        <v>1231</v>
      </c>
    </row>
    <row r="796" s="2" customFormat="1" ht="22.5" customHeight="1" spans="1:7">
      <c r="A796" s="6">
        <f>794</f>
        <v>794</v>
      </c>
      <c r="B796" s="6" t="s">
        <v>748</v>
      </c>
      <c r="C796" s="6" t="s">
        <v>13</v>
      </c>
      <c r="D796" s="6" t="s">
        <v>531</v>
      </c>
      <c r="E796" s="6" t="s">
        <v>17</v>
      </c>
      <c r="F796" s="6">
        <v>2</v>
      </c>
      <c r="G796" s="6">
        <v>1192</v>
      </c>
    </row>
    <row r="797" s="2" customFormat="1" ht="22.5" customHeight="1" spans="1:7">
      <c r="A797" s="6">
        <f>795</f>
        <v>795</v>
      </c>
      <c r="B797" s="6" t="s">
        <v>83</v>
      </c>
      <c r="C797" s="6" t="s">
        <v>9</v>
      </c>
      <c r="D797" s="6" t="s">
        <v>531</v>
      </c>
      <c r="E797" s="6" t="s">
        <v>17</v>
      </c>
      <c r="F797" s="6">
        <v>1</v>
      </c>
      <c r="G797" s="6">
        <v>763</v>
      </c>
    </row>
    <row r="798" s="2" customFormat="1" ht="22.5" customHeight="1" spans="1:7">
      <c r="A798" s="6">
        <f>796</f>
        <v>796</v>
      </c>
      <c r="B798" s="6" t="s">
        <v>820</v>
      </c>
      <c r="C798" s="6" t="s">
        <v>13</v>
      </c>
      <c r="D798" s="6" t="s">
        <v>578</v>
      </c>
      <c r="E798" s="6" t="s">
        <v>11</v>
      </c>
      <c r="F798" s="6">
        <v>2</v>
      </c>
      <c r="G798" s="6">
        <v>1449</v>
      </c>
    </row>
    <row r="799" s="2" customFormat="1" ht="22.5" customHeight="1" spans="1:7">
      <c r="A799" s="6">
        <f>797</f>
        <v>797</v>
      </c>
      <c r="B799" s="6" t="s">
        <v>821</v>
      </c>
      <c r="C799" s="6" t="s">
        <v>13</v>
      </c>
      <c r="D799" s="6" t="s">
        <v>238</v>
      </c>
      <c r="E799" s="6" t="s">
        <v>17</v>
      </c>
      <c r="F799" s="6">
        <v>2</v>
      </c>
      <c r="G799" s="6">
        <v>1174</v>
      </c>
    </row>
    <row r="800" s="2" customFormat="1" ht="22.5" customHeight="1" spans="1:7">
      <c r="A800" s="6">
        <f>798</f>
        <v>798</v>
      </c>
      <c r="B800" s="6" t="s">
        <v>822</v>
      </c>
      <c r="C800" s="6" t="s">
        <v>13</v>
      </c>
      <c r="D800" s="6" t="s">
        <v>238</v>
      </c>
      <c r="E800" s="6" t="s">
        <v>17</v>
      </c>
      <c r="F800" s="6">
        <v>2</v>
      </c>
      <c r="G800" s="6">
        <v>1146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9</v>
      </c>
      <c r="D801" s="6" t="s">
        <v>578</v>
      </c>
      <c r="E801" s="6" t="s">
        <v>17</v>
      </c>
      <c r="F801" s="6">
        <v>2</v>
      </c>
      <c r="G801" s="6">
        <v>1324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578</v>
      </c>
      <c r="E802" s="6" t="s">
        <v>17</v>
      </c>
      <c r="F802" s="6">
        <v>3</v>
      </c>
      <c r="G802" s="6">
        <v>1875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578</v>
      </c>
      <c r="E803" s="6" t="s">
        <v>17</v>
      </c>
      <c r="F803" s="6">
        <v>2</v>
      </c>
      <c r="G803" s="6">
        <v>1220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13</v>
      </c>
      <c r="D804" s="6" t="s">
        <v>531</v>
      </c>
      <c r="E804" s="6" t="s">
        <v>11</v>
      </c>
      <c r="F804" s="6">
        <v>2</v>
      </c>
      <c r="G804" s="6">
        <v>1224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531</v>
      </c>
      <c r="E805" s="6" t="s">
        <v>11</v>
      </c>
      <c r="F805" s="6">
        <v>2</v>
      </c>
      <c r="G805" s="6">
        <v>1211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578</v>
      </c>
      <c r="E806" s="6" t="s">
        <v>17</v>
      </c>
      <c r="F806" s="6">
        <v>1</v>
      </c>
      <c r="G806" s="6">
        <v>660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9</v>
      </c>
      <c r="D807" s="6" t="s">
        <v>58</v>
      </c>
      <c r="E807" s="6" t="s">
        <v>17</v>
      </c>
      <c r="F807" s="6">
        <v>1</v>
      </c>
      <c r="G807" s="6">
        <v>570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238</v>
      </c>
      <c r="E808" s="6" t="s">
        <v>17</v>
      </c>
      <c r="F808" s="6">
        <v>2</v>
      </c>
      <c r="G808" s="6">
        <v>1321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238</v>
      </c>
      <c r="E809" s="6" t="s">
        <v>11</v>
      </c>
      <c r="F809" s="6">
        <v>2</v>
      </c>
      <c r="G809" s="6">
        <v>1625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13</v>
      </c>
      <c r="D810" s="6" t="s">
        <v>531</v>
      </c>
      <c r="E810" s="6" t="s">
        <v>11</v>
      </c>
      <c r="F810" s="6">
        <v>3</v>
      </c>
      <c r="G810" s="6">
        <v>2172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531</v>
      </c>
      <c r="E811" s="6" t="s">
        <v>17</v>
      </c>
      <c r="F811" s="6">
        <v>2</v>
      </c>
      <c r="G811" s="6">
        <v>1193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238</v>
      </c>
      <c r="E812" s="6" t="s">
        <v>11</v>
      </c>
      <c r="F812" s="6">
        <v>1</v>
      </c>
      <c r="G812" s="6">
        <v>776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531</v>
      </c>
      <c r="E813" s="6" t="s">
        <v>17</v>
      </c>
      <c r="F813" s="6">
        <v>1</v>
      </c>
      <c r="G813" s="6">
        <v>586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58</v>
      </c>
      <c r="E814" s="6" t="s">
        <v>11</v>
      </c>
      <c r="F814" s="6">
        <v>1</v>
      </c>
      <c r="G814" s="6">
        <v>600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238</v>
      </c>
      <c r="E815" s="6" t="s">
        <v>11</v>
      </c>
      <c r="F815" s="6">
        <v>1</v>
      </c>
      <c r="G815" s="6">
        <v>927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238</v>
      </c>
      <c r="E816" s="6" t="s">
        <v>11</v>
      </c>
      <c r="F816" s="6">
        <v>2</v>
      </c>
      <c r="G816" s="6">
        <v>1317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58</v>
      </c>
      <c r="E817" s="6" t="s">
        <v>17</v>
      </c>
      <c r="F817" s="6">
        <v>1</v>
      </c>
      <c r="G817" s="6">
        <v>742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578</v>
      </c>
      <c r="E818" s="6" t="s">
        <v>11</v>
      </c>
      <c r="F818" s="6">
        <v>2</v>
      </c>
      <c r="G818" s="6">
        <v>1244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531</v>
      </c>
      <c r="E819" s="6" t="s">
        <v>17</v>
      </c>
      <c r="F819" s="6">
        <v>1</v>
      </c>
      <c r="G819" s="6">
        <v>657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238</v>
      </c>
      <c r="E820" s="6" t="s">
        <v>11</v>
      </c>
      <c r="F820" s="6">
        <v>1</v>
      </c>
      <c r="G820" s="6">
        <v>927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627</v>
      </c>
      <c r="E821" s="6" t="s">
        <v>11</v>
      </c>
      <c r="F821" s="6">
        <v>1</v>
      </c>
      <c r="G821" s="6">
        <v>977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238</v>
      </c>
      <c r="E822" s="6" t="s">
        <v>17</v>
      </c>
      <c r="F822" s="6">
        <v>2</v>
      </c>
      <c r="G822" s="6">
        <v>1039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578</v>
      </c>
      <c r="E823" s="6" t="s">
        <v>11</v>
      </c>
      <c r="F823" s="6">
        <v>1</v>
      </c>
      <c r="G823" s="6">
        <v>636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9</v>
      </c>
      <c r="D824" s="6" t="s">
        <v>531</v>
      </c>
      <c r="E824" s="6" t="s">
        <v>17</v>
      </c>
      <c r="F824" s="6">
        <v>1</v>
      </c>
      <c r="G824" s="6">
        <v>586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9</v>
      </c>
      <c r="D825" s="6" t="s">
        <v>531</v>
      </c>
      <c r="E825" s="6" t="s">
        <v>11</v>
      </c>
      <c r="F825" s="6">
        <v>1</v>
      </c>
      <c r="G825" s="6">
        <v>636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531</v>
      </c>
      <c r="E826" s="6" t="s">
        <v>17</v>
      </c>
      <c r="F826" s="6">
        <v>2</v>
      </c>
      <c r="G826" s="6">
        <v>1222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13</v>
      </c>
      <c r="D827" s="6" t="s">
        <v>238</v>
      </c>
      <c r="E827" s="6" t="s">
        <v>17</v>
      </c>
      <c r="F827" s="6">
        <v>1</v>
      </c>
      <c r="G827" s="6">
        <v>657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13</v>
      </c>
      <c r="D828" s="6" t="s">
        <v>531</v>
      </c>
      <c r="E828" s="6" t="s">
        <v>17</v>
      </c>
      <c r="F828" s="6">
        <v>2</v>
      </c>
      <c r="G828" s="6">
        <v>1175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9</v>
      </c>
      <c r="D829" s="6" t="s">
        <v>598</v>
      </c>
      <c r="E829" s="6" t="s">
        <v>17</v>
      </c>
      <c r="F829" s="6">
        <v>2</v>
      </c>
      <c r="G829" s="6">
        <v>1414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244</v>
      </c>
      <c r="E830" s="6" t="s">
        <v>11</v>
      </c>
      <c r="F830" s="6">
        <v>1</v>
      </c>
      <c r="G830" s="6">
        <v>700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238</v>
      </c>
      <c r="E831" s="6" t="s">
        <v>11</v>
      </c>
      <c r="F831" s="6">
        <v>1</v>
      </c>
      <c r="G831" s="6">
        <v>763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13</v>
      </c>
      <c r="D832" s="6" t="s">
        <v>578</v>
      </c>
      <c r="E832" s="6" t="s">
        <v>11</v>
      </c>
      <c r="F832" s="6">
        <v>2</v>
      </c>
      <c r="G832" s="6">
        <v>1320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531</v>
      </c>
      <c r="E833" s="6" t="s">
        <v>295</v>
      </c>
      <c r="F833" s="6">
        <v>1</v>
      </c>
      <c r="G833" s="6">
        <v>763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627</v>
      </c>
      <c r="E834" s="6" t="s">
        <v>11</v>
      </c>
      <c r="F834" s="6">
        <v>2</v>
      </c>
      <c r="G834" s="6">
        <v>1572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627</v>
      </c>
      <c r="E835" s="6" t="s">
        <v>11</v>
      </c>
      <c r="F835" s="6">
        <v>2</v>
      </c>
      <c r="G835" s="6">
        <v>1372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9</v>
      </c>
      <c r="D836" s="6" t="s">
        <v>238</v>
      </c>
      <c r="E836" s="6" t="s">
        <v>11</v>
      </c>
      <c r="F836" s="6">
        <v>3</v>
      </c>
      <c r="G836" s="6">
        <v>2162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238</v>
      </c>
      <c r="E837" s="6" t="s">
        <v>11</v>
      </c>
      <c r="F837" s="6">
        <v>1</v>
      </c>
      <c r="G837" s="6">
        <v>832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238</v>
      </c>
      <c r="E838" s="6" t="s">
        <v>295</v>
      </c>
      <c r="F838" s="6">
        <v>1</v>
      </c>
      <c r="G838" s="6">
        <v>509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13</v>
      </c>
      <c r="D839" s="6" t="s">
        <v>578</v>
      </c>
      <c r="E839" s="6" t="s">
        <v>295</v>
      </c>
      <c r="F839" s="6">
        <v>1</v>
      </c>
      <c r="G839" s="6">
        <v>431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238</v>
      </c>
      <c r="E840" s="6" t="s">
        <v>295</v>
      </c>
      <c r="F840" s="6">
        <v>1</v>
      </c>
      <c r="G840" s="6">
        <v>743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531</v>
      </c>
      <c r="E841" s="6" t="s">
        <v>17</v>
      </c>
      <c r="F841" s="6">
        <v>2</v>
      </c>
      <c r="G841" s="6">
        <v>1067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531</v>
      </c>
      <c r="E842" s="6" t="s">
        <v>17</v>
      </c>
      <c r="F842" s="6">
        <v>3</v>
      </c>
      <c r="G842" s="6">
        <v>1790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661</v>
      </c>
      <c r="E843" s="6" t="s">
        <v>11</v>
      </c>
      <c r="F843" s="6">
        <v>2</v>
      </c>
      <c r="G843" s="6">
        <v>1695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9</v>
      </c>
      <c r="D844" s="6" t="s">
        <v>70</v>
      </c>
      <c r="E844" s="6" t="s">
        <v>17</v>
      </c>
      <c r="F844" s="6">
        <v>3</v>
      </c>
      <c r="G844" s="6">
        <v>1816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238</v>
      </c>
      <c r="E845" s="6" t="s">
        <v>17</v>
      </c>
      <c r="F845" s="6">
        <v>2</v>
      </c>
      <c r="G845" s="6">
        <v>1432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9</v>
      </c>
      <c r="D846" s="6" t="s">
        <v>238</v>
      </c>
      <c r="E846" s="6" t="s">
        <v>11</v>
      </c>
      <c r="F846" s="6">
        <v>1</v>
      </c>
      <c r="G846" s="6">
        <v>960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531</v>
      </c>
      <c r="E847" s="6" t="s">
        <v>17</v>
      </c>
      <c r="F847" s="6">
        <v>2</v>
      </c>
      <c r="G847" s="6">
        <v>1082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238</v>
      </c>
      <c r="E848" s="6" t="s">
        <v>17</v>
      </c>
      <c r="F848" s="6">
        <v>2</v>
      </c>
      <c r="G848" s="6">
        <v>1135</v>
      </c>
    </row>
    <row r="849" s="2" customFormat="1" ht="22.5" customHeight="1" spans="1:7">
      <c r="A849" s="6">
        <f>847</f>
        <v>847</v>
      </c>
      <c r="B849" s="6" t="s">
        <v>871</v>
      </c>
      <c r="C849" s="6" t="s">
        <v>13</v>
      </c>
      <c r="D849" s="6" t="s">
        <v>872</v>
      </c>
      <c r="E849" s="6" t="s">
        <v>11</v>
      </c>
      <c r="F849" s="6">
        <v>1</v>
      </c>
      <c r="G849" s="6">
        <v>880</v>
      </c>
    </row>
    <row r="850" s="2" customFormat="1" ht="22.5" customHeight="1" spans="1:7">
      <c r="A850" s="6">
        <f>848</f>
        <v>848</v>
      </c>
      <c r="B850" s="6" t="s">
        <v>873</v>
      </c>
      <c r="C850" s="6" t="s">
        <v>13</v>
      </c>
      <c r="D850" s="6" t="s">
        <v>238</v>
      </c>
      <c r="E850" s="6" t="s">
        <v>11</v>
      </c>
      <c r="F850" s="6">
        <v>1</v>
      </c>
      <c r="G850" s="6">
        <v>760</v>
      </c>
    </row>
    <row r="851" s="2" customFormat="1" ht="22.5" customHeight="1" spans="1:7">
      <c r="A851" s="6">
        <f>849</f>
        <v>849</v>
      </c>
      <c r="B851" s="6" t="s">
        <v>874</v>
      </c>
      <c r="C851" s="6" t="s">
        <v>13</v>
      </c>
      <c r="D851" s="6" t="s">
        <v>578</v>
      </c>
      <c r="E851" s="6" t="s">
        <v>17</v>
      </c>
      <c r="F851" s="6">
        <v>2</v>
      </c>
      <c r="G851" s="6">
        <v>1023</v>
      </c>
    </row>
    <row r="852" s="2" customFormat="1" ht="22.5" customHeight="1" spans="1:7">
      <c r="A852" s="6">
        <f>850</f>
        <v>850</v>
      </c>
      <c r="B852" s="6" t="s">
        <v>875</v>
      </c>
      <c r="C852" s="6" t="s">
        <v>13</v>
      </c>
      <c r="D852" s="6" t="s">
        <v>578</v>
      </c>
      <c r="E852" s="6" t="s">
        <v>11</v>
      </c>
      <c r="F852" s="6">
        <v>1</v>
      </c>
      <c r="G852" s="6">
        <v>730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531</v>
      </c>
      <c r="E853" s="6" t="s">
        <v>295</v>
      </c>
      <c r="F853" s="6">
        <v>1</v>
      </c>
      <c r="G853" s="6">
        <v>431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531</v>
      </c>
      <c r="E854" s="6" t="s">
        <v>17</v>
      </c>
      <c r="F854" s="6">
        <v>2</v>
      </c>
      <c r="G854" s="6">
        <v>1067</v>
      </c>
    </row>
    <row r="855" s="2" customFormat="1" ht="22.5" customHeight="1" spans="1:7">
      <c r="A855" s="6">
        <f>853</f>
        <v>853</v>
      </c>
      <c r="B855" s="6" t="s">
        <v>878</v>
      </c>
      <c r="C855" s="6" t="s">
        <v>13</v>
      </c>
      <c r="D855" s="6" t="s">
        <v>531</v>
      </c>
      <c r="E855" s="6" t="s">
        <v>11</v>
      </c>
      <c r="F855" s="6">
        <v>1</v>
      </c>
      <c r="G855" s="6">
        <v>763</v>
      </c>
    </row>
    <row r="856" s="2" customFormat="1" ht="22.5" customHeight="1" spans="1:7">
      <c r="A856" s="6">
        <f>854</f>
        <v>854</v>
      </c>
      <c r="B856" s="6" t="s">
        <v>736</v>
      </c>
      <c r="C856" s="6" t="s">
        <v>13</v>
      </c>
      <c r="D856" s="6" t="s">
        <v>238</v>
      </c>
      <c r="E856" s="6" t="s">
        <v>11</v>
      </c>
      <c r="F856" s="6">
        <v>4</v>
      </c>
      <c r="G856" s="6">
        <v>2454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598</v>
      </c>
      <c r="E857" s="6" t="s">
        <v>11</v>
      </c>
      <c r="F857" s="6">
        <v>1</v>
      </c>
      <c r="G857" s="6">
        <v>700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578</v>
      </c>
      <c r="E858" s="6" t="s">
        <v>11</v>
      </c>
      <c r="F858" s="6">
        <v>1</v>
      </c>
      <c r="G858" s="6">
        <v>760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531</v>
      </c>
      <c r="E859" s="6" t="s">
        <v>11</v>
      </c>
      <c r="F859" s="6">
        <v>4</v>
      </c>
      <c r="G859" s="6">
        <v>2204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661</v>
      </c>
      <c r="E860" s="6" t="s">
        <v>11</v>
      </c>
      <c r="F860" s="6">
        <v>2</v>
      </c>
      <c r="G860" s="6">
        <v>1800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578</v>
      </c>
      <c r="E861" s="6" t="s">
        <v>11</v>
      </c>
      <c r="F861" s="6">
        <v>2</v>
      </c>
      <c r="G861" s="6">
        <v>1526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238</v>
      </c>
      <c r="E862" s="6" t="s">
        <v>295</v>
      </c>
      <c r="F862" s="6">
        <v>1</v>
      </c>
      <c r="G862" s="6">
        <v>463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9</v>
      </c>
      <c r="D863" s="6" t="s">
        <v>578</v>
      </c>
      <c r="E863" s="6" t="s">
        <v>11</v>
      </c>
      <c r="F863" s="6">
        <v>1</v>
      </c>
      <c r="G863" s="6">
        <v>700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578</v>
      </c>
      <c r="E864" s="6" t="s">
        <v>11</v>
      </c>
      <c r="F864" s="6">
        <v>3</v>
      </c>
      <c r="G864" s="6">
        <v>1862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578</v>
      </c>
      <c r="E865" s="6" t="s">
        <v>17</v>
      </c>
      <c r="F865" s="6">
        <v>1</v>
      </c>
      <c r="G865" s="6">
        <v>623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13</v>
      </c>
      <c r="D866" s="6" t="s">
        <v>531</v>
      </c>
      <c r="E866" s="6" t="s">
        <v>11</v>
      </c>
      <c r="F866" s="6">
        <v>2</v>
      </c>
      <c r="G866" s="6">
        <v>1212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578</v>
      </c>
      <c r="E867" s="6" t="s">
        <v>11</v>
      </c>
      <c r="F867" s="6">
        <v>2</v>
      </c>
      <c r="G867" s="6">
        <v>1194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238</v>
      </c>
      <c r="E868" s="6" t="s">
        <v>11</v>
      </c>
      <c r="F868" s="6">
        <v>2</v>
      </c>
      <c r="G868" s="6">
        <v>1194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238</v>
      </c>
      <c r="E869" s="6" t="s">
        <v>295</v>
      </c>
      <c r="F869" s="6">
        <v>1</v>
      </c>
      <c r="G869" s="6">
        <v>542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531</v>
      </c>
      <c r="E870" s="6" t="s">
        <v>295</v>
      </c>
      <c r="F870" s="6">
        <v>1</v>
      </c>
      <c r="G870" s="6">
        <v>927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531</v>
      </c>
      <c r="E871" s="6" t="s">
        <v>17</v>
      </c>
      <c r="F871" s="6">
        <v>4</v>
      </c>
      <c r="G871" s="6">
        <v>1739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9</v>
      </c>
      <c r="D872" s="6" t="s">
        <v>238</v>
      </c>
      <c r="E872" s="6" t="s">
        <v>11</v>
      </c>
      <c r="F872" s="6">
        <v>2</v>
      </c>
      <c r="G872" s="6">
        <v>962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531</v>
      </c>
      <c r="E873" s="6" t="s">
        <v>295</v>
      </c>
      <c r="F873" s="6">
        <v>1</v>
      </c>
      <c r="G873" s="6">
        <v>772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238</v>
      </c>
      <c r="E874" s="6" t="s">
        <v>11</v>
      </c>
      <c r="F874" s="6">
        <v>3</v>
      </c>
      <c r="G874" s="6">
        <v>1930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13</v>
      </c>
      <c r="D875" s="6" t="s">
        <v>578</v>
      </c>
      <c r="E875" s="6" t="s">
        <v>11</v>
      </c>
      <c r="F875" s="6">
        <v>1</v>
      </c>
      <c r="G875" s="6">
        <v>744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238</v>
      </c>
      <c r="E876" s="6" t="s">
        <v>11</v>
      </c>
      <c r="F876" s="6">
        <v>2</v>
      </c>
      <c r="G876" s="6">
        <v>1172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531</v>
      </c>
      <c r="E877" s="6" t="s">
        <v>11</v>
      </c>
      <c r="F877" s="6">
        <v>2</v>
      </c>
      <c r="G877" s="6">
        <v>1379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238</v>
      </c>
      <c r="E878" s="6" t="s">
        <v>11</v>
      </c>
      <c r="F878" s="6">
        <v>2</v>
      </c>
      <c r="G878" s="6">
        <v>1226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13</v>
      </c>
      <c r="D879" s="6" t="s">
        <v>531</v>
      </c>
      <c r="E879" s="6" t="s">
        <v>295</v>
      </c>
      <c r="F879" s="6">
        <v>1</v>
      </c>
      <c r="G879" s="6">
        <v>772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9</v>
      </c>
      <c r="D880" s="6" t="s">
        <v>578</v>
      </c>
      <c r="E880" s="6" t="s">
        <v>295</v>
      </c>
      <c r="F880" s="6">
        <v>1</v>
      </c>
      <c r="G880" s="6">
        <v>645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238</v>
      </c>
      <c r="E881" s="6" t="s">
        <v>11</v>
      </c>
      <c r="F881" s="6">
        <v>1</v>
      </c>
      <c r="G881" s="6">
        <v>763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13</v>
      </c>
      <c r="D882" s="6" t="s">
        <v>238</v>
      </c>
      <c r="E882" s="6" t="s">
        <v>11</v>
      </c>
      <c r="F882" s="6">
        <v>3</v>
      </c>
      <c r="G882" s="6">
        <v>1901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627</v>
      </c>
      <c r="E883" s="6" t="s">
        <v>17</v>
      </c>
      <c r="F883" s="6">
        <v>2</v>
      </c>
      <c r="G883" s="6">
        <v>998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9</v>
      </c>
      <c r="D884" s="6" t="s">
        <v>598</v>
      </c>
      <c r="E884" s="6" t="s">
        <v>17</v>
      </c>
      <c r="F884" s="6">
        <v>1</v>
      </c>
      <c r="G884" s="6">
        <v>732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627</v>
      </c>
      <c r="E885" s="6" t="s">
        <v>17</v>
      </c>
      <c r="F885" s="6">
        <v>3</v>
      </c>
      <c r="G885" s="6">
        <v>2365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13</v>
      </c>
      <c r="D886" s="6" t="s">
        <v>238</v>
      </c>
      <c r="E886" s="6" t="s">
        <v>11</v>
      </c>
      <c r="F886" s="6">
        <v>2</v>
      </c>
      <c r="G886" s="6">
        <v>1463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13</v>
      </c>
      <c r="D887" s="6" t="s">
        <v>238</v>
      </c>
      <c r="E887" s="6" t="s">
        <v>17</v>
      </c>
      <c r="F887" s="6">
        <v>1</v>
      </c>
      <c r="G887" s="6">
        <v>732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13</v>
      </c>
      <c r="D888" s="6" t="s">
        <v>578</v>
      </c>
      <c r="E888" s="6" t="s">
        <v>11</v>
      </c>
      <c r="F888" s="6">
        <v>1</v>
      </c>
      <c r="G888" s="6">
        <v>960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9</v>
      </c>
      <c r="D889" s="6" t="s">
        <v>531</v>
      </c>
      <c r="E889" s="6" t="s">
        <v>295</v>
      </c>
      <c r="F889" s="6">
        <v>2</v>
      </c>
      <c r="G889" s="6">
        <v>1016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9</v>
      </c>
      <c r="D890" s="6" t="s">
        <v>238</v>
      </c>
      <c r="E890" s="6" t="s">
        <v>11</v>
      </c>
      <c r="F890" s="6">
        <v>2</v>
      </c>
      <c r="G890" s="6">
        <v>1067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531</v>
      </c>
      <c r="E891" s="6" t="s">
        <v>11</v>
      </c>
      <c r="F891" s="6">
        <v>2</v>
      </c>
      <c r="G891" s="6">
        <v>1248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13</v>
      </c>
      <c r="D892" s="6" t="s">
        <v>531</v>
      </c>
      <c r="E892" s="6" t="s">
        <v>17</v>
      </c>
      <c r="F892" s="6">
        <v>2</v>
      </c>
      <c r="G892" s="6">
        <v>1138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13</v>
      </c>
      <c r="D893" s="6" t="s">
        <v>627</v>
      </c>
      <c r="E893" s="6" t="s">
        <v>11</v>
      </c>
      <c r="F893" s="6">
        <v>2</v>
      </c>
      <c r="G893" s="6">
        <v>1372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9</v>
      </c>
      <c r="D894" s="6" t="s">
        <v>38</v>
      </c>
      <c r="E894" s="6" t="s">
        <v>17</v>
      </c>
      <c r="F894" s="6">
        <v>3</v>
      </c>
      <c r="G894" s="6">
        <v>1901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9</v>
      </c>
      <c r="D895" s="6" t="s">
        <v>56</v>
      </c>
      <c r="E895" s="6" t="s">
        <v>17</v>
      </c>
      <c r="F895" s="6">
        <v>1</v>
      </c>
      <c r="G895" s="6">
        <v>691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13</v>
      </c>
      <c r="D896" s="6" t="s">
        <v>238</v>
      </c>
      <c r="E896" s="6" t="s">
        <v>295</v>
      </c>
      <c r="F896" s="6">
        <v>2</v>
      </c>
      <c r="G896" s="6">
        <v>1272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13</v>
      </c>
      <c r="D897" s="6" t="s">
        <v>578</v>
      </c>
      <c r="E897" s="6" t="s">
        <v>11</v>
      </c>
      <c r="F897" s="6">
        <v>3</v>
      </c>
      <c r="G897" s="6">
        <v>1683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9</v>
      </c>
      <c r="D898" s="6" t="s">
        <v>531</v>
      </c>
      <c r="E898" s="6" t="s">
        <v>11</v>
      </c>
      <c r="F898" s="6">
        <v>2</v>
      </c>
      <c r="G898" s="6">
        <v>1186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238</v>
      </c>
      <c r="E899" s="6" t="s">
        <v>11</v>
      </c>
      <c r="F899" s="6">
        <v>1</v>
      </c>
      <c r="G899" s="6">
        <v>960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578</v>
      </c>
      <c r="E900" s="6" t="s">
        <v>11</v>
      </c>
      <c r="F900" s="6">
        <v>2</v>
      </c>
      <c r="G900" s="6">
        <v>1356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13</v>
      </c>
      <c r="D901" s="6" t="s">
        <v>238</v>
      </c>
      <c r="E901" s="6" t="s">
        <v>11</v>
      </c>
      <c r="F901" s="6">
        <v>3</v>
      </c>
      <c r="G901" s="6">
        <v>1957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13</v>
      </c>
      <c r="D902" s="6" t="s">
        <v>531</v>
      </c>
      <c r="E902" s="6" t="s">
        <v>11</v>
      </c>
      <c r="F902" s="6">
        <v>2</v>
      </c>
      <c r="G902" s="6">
        <v>1401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58</v>
      </c>
      <c r="E903" s="6" t="s">
        <v>11</v>
      </c>
      <c r="F903" s="6">
        <v>3</v>
      </c>
      <c r="G903" s="6">
        <v>1862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9</v>
      </c>
      <c r="D904" s="6" t="s">
        <v>531</v>
      </c>
      <c r="E904" s="6" t="s">
        <v>17</v>
      </c>
      <c r="F904" s="6">
        <v>3</v>
      </c>
      <c r="G904" s="6">
        <v>1548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531</v>
      </c>
      <c r="E905" s="6" t="s">
        <v>17</v>
      </c>
      <c r="F905" s="6">
        <v>3</v>
      </c>
      <c r="G905" s="6">
        <v>1580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9</v>
      </c>
      <c r="D906" s="6" t="s">
        <v>578</v>
      </c>
      <c r="E906" s="6" t="s">
        <v>11</v>
      </c>
      <c r="F906" s="6">
        <v>1</v>
      </c>
      <c r="G906" s="6">
        <v>763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13</v>
      </c>
      <c r="D907" s="6" t="s">
        <v>598</v>
      </c>
      <c r="E907" s="6" t="s">
        <v>17</v>
      </c>
      <c r="F907" s="6">
        <v>1</v>
      </c>
      <c r="G907" s="6">
        <v>680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9</v>
      </c>
      <c r="D908" s="6" t="s">
        <v>238</v>
      </c>
      <c r="E908" s="6" t="s">
        <v>11</v>
      </c>
      <c r="F908" s="6">
        <v>1</v>
      </c>
      <c r="G908" s="6">
        <v>763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13</v>
      </c>
      <c r="D909" s="6" t="s">
        <v>578</v>
      </c>
      <c r="E909" s="6" t="s">
        <v>11</v>
      </c>
      <c r="F909" s="6">
        <v>1</v>
      </c>
      <c r="G909" s="6">
        <v>800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9</v>
      </c>
      <c r="D910" s="6" t="s">
        <v>578</v>
      </c>
      <c r="E910" s="6" t="s">
        <v>11</v>
      </c>
      <c r="F910" s="6">
        <v>5</v>
      </c>
      <c r="G910" s="6">
        <v>3052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13</v>
      </c>
      <c r="D911" s="6" t="s">
        <v>578</v>
      </c>
      <c r="E911" s="6" t="s">
        <v>17</v>
      </c>
      <c r="F911" s="6">
        <v>2</v>
      </c>
      <c r="G911" s="6">
        <v>1073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13</v>
      </c>
      <c r="D912" s="6" t="s">
        <v>238</v>
      </c>
      <c r="E912" s="6" t="s">
        <v>17</v>
      </c>
      <c r="F912" s="6">
        <v>2</v>
      </c>
      <c r="G912" s="6">
        <v>1324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13</v>
      </c>
      <c r="D913" s="6" t="s">
        <v>598</v>
      </c>
      <c r="E913" s="6" t="s">
        <v>11</v>
      </c>
      <c r="F913" s="6">
        <v>1</v>
      </c>
      <c r="G913" s="6">
        <v>700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9</v>
      </c>
      <c r="D914" s="6" t="s">
        <v>531</v>
      </c>
      <c r="E914" s="6" t="s">
        <v>11</v>
      </c>
      <c r="F914" s="6">
        <v>3</v>
      </c>
      <c r="G914" s="6">
        <v>1498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9</v>
      </c>
      <c r="D915" s="6" t="s">
        <v>627</v>
      </c>
      <c r="E915" s="6" t="s">
        <v>11</v>
      </c>
      <c r="F915" s="6">
        <v>1</v>
      </c>
      <c r="G915" s="6">
        <v>974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13</v>
      </c>
      <c r="D916" s="6" t="s">
        <v>578</v>
      </c>
      <c r="E916" s="6" t="s">
        <v>11</v>
      </c>
      <c r="F916" s="6">
        <v>2</v>
      </c>
      <c r="G916" s="6">
        <v>1309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13</v>
      </c>
      <c r="D917" s="6" t="s">
        <v>598</v>
      </c>
      <c r="E917" s="6" t="s">
        <v>17</v>
      </c>
      <c r="F917" s="6">
        <v>4</v>
      </c>
      <c r="G917" s="6">
        <v>2325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9</v>
      </c>
      <c r="D918" s="6" t="s">
        <v>578</v>
      </c>
      <c r="E918" s="6" t="s">
        <v>11</v>
      </c>
      <c r="F918" s="6">
        <v>1</v>
      </c>
      <c r="G918" s="6">
        <v>700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531</v>
      </c>
      <c r="E919" s="6" t="s">
        <v>11</v>
      </c>
      <c r="F919" s="6">
        <v>3</v>
      </c>
      <c r="G919" s="6">
        <v>1970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13</v>
      </c>
      <c r="D920" s="6" t="s">
        <v>578</v>
      </c>
      <c r="E920" s="6" t="s">
        <v>11</v>
      </c>
      <c r="F920" s="6">
        <v>1</v>
      </c>
      <c r="G920" s="6">
        <v>700</v>
      </c>
    </row>
    <row r="921" s="2" customFormat="1" ht="22.5" customHeight="1" spans="1:7">
      <c r="A921" s="6">
        <f>919</f>
        <v>919</v>
      </c>
      <c r="B921" s="6" t="s">
        <v>943</v>
      </c>
      <c r="C921" s="6" t="s">
        <v>13</v>
      </c>
      <c r="D921" s="6" t="s">
        <v>598</v>
      </c>
      <c r="E921" s="6" t="s">
        <v>11</v>
      </c>
      <c r="F921" s="6">
        <v>4</v>
      </c>
      <c r="G921" s="6">
        <v>2534</v>
      </c>
    </row>
    <row r="922" s="2" customFormat="1" ht="22.5" customHeight="1" spans="1:7">
      <c r="A922" s="6">
        <f>920</f>
        <v>920</v>
      </c>
      <c r="B922" s="6" t="s">
        <v>944</v>
      </c>
      <c r="C922" s="6" t="s">
        <v>9</v>
      </c>
      <c r="D922" s="6" t="s">
        <v>945</v>
      </c>
      <c r="E922" s="6" t="s">
        <v>11</v>
      </c>
      <c r="F922" s="6">
        <v>1</v>
      </c>
      <c r="G922" s="6">
        <v>708</v>
      </c>
    </row>
    <row r="923" s="2" customFormat="1" ht="22.5" customHeight="1" spans="1:7">
      <c r="A923" s="6">
        <f>921</f>
        <v>921</v>
      </c>
      <c r="B923" s="6" t="s">
        <v>946</v>
      </c>
      <c r="C923" s="6" t="s">
        <v>13</v>
      </c>
      <c r="D923" s="6" t="s">
        <v>578</v>
      </c>
      <c r="E923" s="6" t="s">
        <v>11</v>
      </c>
      <c r="F923" s="6">
        <v>5</v>
      </c>
      <c r="G923" s="6">
        <v>3256</v>
      </c>
    </row>
    <row r="924" s="2" customFormat="1" ht="22.5" customHeight="1" spans="1:7">
      <c r="A924" s="6">
        <f>922</f>
        <v>922</v>
      </c>
      <c r="B924" s="6" t="s">
        <v>947</v>
      </c>
      <c r="C924" s="6" t="s">
        <v>13</v>
      </c>
      <c r="D924" s="6" t="s">
        <v>10</v>
      </c>
      <c r="E924" s="6" t="s">
        <v>11</v>
      </c>
      <c r="F924" s="6">
        <v>3</v>
      </c>
      <c r="G924" s="6">
        <v>2069</v>
      </c>
    </row>
    <row r="925" s="2" customFormat="1" ht="22.5" customHeight="1" spans="1:7">
      <c r="A925" s="6">
        <f>923</f>
        <v>923</v>
      </c>
      <c r="B925" s="6" t="s">
        <v>948</v>
      </c>
      <c r="C925" s="6" t="s">
        <v>13</v>
      </c>
      <c r="D925" s="6" t="s">
        <v>578</v>
      </c>
      <c r="E925" s="6" t="s">
        <v>11</v>
      </c>
      <c r="F925" s="6">
        <v>1</v>
      </c>
      <c r="G925" s="6">
        <v>720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238</v>
      </c>
      <c r="E926" s="6" t="s">
        <v>11</v>
      </c>
      <c r="F926" s="6">
        <v>1</v>
      </c>
      <c r="G926" s="6">
        <v>800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13</v>
      </c>
      <c r="D927" s="6" t="s">
        <v>627</v>
      </c>
      <c r="E927" s="6" t="s">
        <v>11</v>
      </c>
      <c r="F927" s="6">
        <v>4</v>
      </c>
      <c r="G927" s="6">
        <v>2366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578</v>
      </c>
      <c r="E928" s="6" t="s">
        <v>11</v>
      </c>
      <c r="F928" s="6">
        <v>1</v>
      </c>
      <c r="G928" s="6">
        <v>760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9</v>
      </c>
      <c r="D929" s="6" t="s">
        <v>238</v>
      </c>
      <c r="E929" s="6" t="s">
        <v>11</v>
      </c>
      <c r="F929" s="6">
        <v>1</v>
      </c>
      <c r="G929" s="6">
        <v>780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13</v>
      </c>
      <c r="D930" s="6" t="s">
        <v>578</v>
      </c>
      <c r="E930" s="6" t="s">
        <v>11</v>
      </c>
      <c r="F930" s="6">
        <v>1</v>
      </c>
      <c r="G930" s="6">
        <v>700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578</v>
      </c>
      <c r="E931" s="6" t="s">
        <v>11</v>
      </c>
      <c r="F931" s="6">
        <v>1</v>
      </c>
      <c r="G931" s="6">
        <v>700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9</v>
      </c>
      <c r="D932" s="6" t="s">
        <v>578</v>
      </c>
      <c r="E932" s="6" t="s">
        <v>11</v>
      </c>
      <c r="F932" s="6">
        <v>2</v>
      </c>
      <c r="G932" s="6">
        <v>1383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578</v>
      </c>
      <c r="E933" s="6" t="s">
        <v>11</v>
      </c>
      <c r="F933" s="6">
        <v>2</v>
      </c>
      <c r="G933" s="6">
        <v>1336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13</v>
      </c>
      <c r="D934" s="6" t="s">
        <v>238</v>
      </c>
      <c r="E934" s="6" t="s">
        <v>17</v>
      </c>
      <c r="F934" s="6">
        <v>2</v>
      </c>
      <c r="G934" s="6">
        <v>1433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13</v>
      </c>
      <c r="D935" s="6" t="s">
        <v>531</v>
      </c>
      <c r="E935" s="6" t="s">
        <v>11</v>
      </c>
      <c r="F935" s="6">
        <v>3</v>
      </c>
      <c r="G935" s="6">
        <v>1704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9</v>
      </c>
      <c r="D936" s="6" t="s">
        <v>661</v>
      </c>
      <c r="E936" s="6" t="s">
        <v>11</v>
      </c>
      <c r="F936" s="6">
        <v>1</v>
      </c>
      <c r="G936" s="6">
        <v>930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9</v>
      </c>
      <c r="D937" s="6" t="s">
        <v>578</v>
      </c>
      <c r="E937" s="6" t="s">
        <v>11</v>
      </c>
      <c r="F937" s="6">
        <v>4</v>
      </c>
      <c r="G937" s="6">
        <v>2616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578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13</v>
      </c>
      <c r="D939" s="6" t="s">
        <v>598</v>
      </c>
      <c r="E939" s="6" t="s">
        <v>11</v>
      </c>
      <c r="F939" s="6">
        <v>1</v>
      </c>
      <c r="G939" s="6">
        <v>763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13</v>
      </c>
      <c r="D940" s="6" t="s">
        <v>598</v>
      </c>
      <c r="E940" s="6" t="s">
        <v>11</v>
      </c>
      <c r="F940" s="6">
        <v>1</v>
      </c>
      <c r="G940" s="6">
        <v>700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13</v>
      </c>
      <c r="D941" s="6" t="s">
        <v>578</v>
      </c>
      <c r="E941" s="6" t="s">
        <v>11</v>
      </c>
      <c r="F941" s="6">
        <v>1</v>
      </c>
      <c r="G941" s="6">
        <v>760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13</v>
      </c>
      <c r="D942" s="6" t="s">
        <v>578</v>
      </c>
      <c r="E942" s="6" t="s">
        <v>11</v>
      </c>
      <c r="F942" s="6">
        <v>1</v>
      </c>
      <c r="G942" s="6">
        <v>760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9</v>
      </c>
      <c r="D943" s="6" t="s">
        <v>21</v>
      </c>
      <c r="E943" s="6" t="s">
        <v>11</v>
      </c>
      <c r="F943" s="6">
        <v>1</v>
      </c>
      <c r="G943" s="6">
        <v>700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9</v>
      </c>
      <c r="D944" s="6" t="s">
        <v>36</v>
      </c>
      <c r="E944" s="6" t="s">
        <v>11</v>
      </c>
      <c r="F944" s="6">
        <v>2</v>
      </c>
      <c r="G944" s="6">
        <v>1442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9</v>
      </c>
      <c r="D945" s="6" t="s">
        <v>50</v>
      </c>
      <c r="E945" s="6" t="s">
        <v>295</v>
      </c>
      <c r="F945" s="6">
        <v>1</v>
      </c>
      <c r="G945" s="6">
        <v>562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13</v>
      </c>
      <c r="D946" s="6" t="s">
        <v>29</v>
      </c>
      <c r="E946" s="6" t="s">
        <v>17</v>
      </c>
      <c r="F946" s="6">
        <v>1</v>
      </c>
      <c r="G946" s="6">
        <v>854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13</v>
      </c>
      <c r="D947" s="6" t="s">
        <v>244</v>
      </c>
      <c r="E947" s="6" t="s">
        <v>11</v>
      </c>
      <c r="F947" s="6">
        <v>1</v>
      </c>
      <c r="G947" s="6">
        <v>800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9</v>
      </c>
      <c r="D948" s="6" t="s">
        <v>38</v>
      </c>
      <c r="E948" s="6" t="s">
        <v>11</v>
      </c>
      <c r="F948" s="6">
        <v>1</v>
      </c>
      <c r="G948" s="6">
        <v>730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9</v>
      </c>
      <c r="D949" s="6" t="s">
        <v>520</v>
      </c>
      <c r="E949" s="6" t="s">
        <v>11</v>
      </c>
      <c r="F949" s="6">
        <v>1</v>
      </c>
      <c r="G949" s="6">
        <v>782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13</v>
      </c>
      <c r="D950" s="6" t="s">
        <v>38</v>
      </c>
      <c r="E950" s="6" t="s">
        <v>11</v>
      </c>
      <c r="F950" s="6">
        <v>2</v>
      </c>
      <c r="G950" s="6">
        <v>1271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14</v>
      </c>
      <c r="E951" s="6" t="s">
        <v>17</v>
      </c>
      <c r="F951" s="6">
        <v>1</v>
      </c>
      <c r="G951" s="6">
        <v>656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9</v>
      </c>
      <c r="D952" s="6" t="s">
        <v>33</v>
      </c>
      <c r="E952" s="6" t="s">
        <v>17</v>
      </c>
      <c r="F952" s="6">
        <v>2</v>
      </c>
      <c r="G952" s="6">
        <v>1260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9</v>
      </c>
      <c r="D953" s="6" t="s">
        <v>244</v>
      </c>
      <c r="E953" s="6" t="s">
        <v>17</v>
      </c>
      <c r="F953" s="6">
        <v>1</v>
      </c>
      <c r="G953" s="6">
        <v>582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13</v>
      </c>
      <c r="D954" s="6" t="s">
        <v>110</v>
      </c>
      <c r="E954" s="6" t="s">
        <v>11</v>
      </c>
      <c r="F954" s="6">
        <v>1</v>
      </c>
      <c r="G954" s="6">
        <v>1004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9</v>
      </c>
      <c r="D955" s="6" t="s">
        <v>36</v>
      </c>
      <c r="E955" s="6" t="s">
        <v>17</v>
      </c>
      <c r="F955" s="6">
        <v>1</v>
      </c>
      <c r="G955" s="6">
        <v>636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13</v>
      </c>
      <c r="D956" s="6" t="s">
        <v>14</v>
      </c>
      <c r="E956" s="6" t="s">
        <v>11</v>
      </c>
      <c r="F956" s="6">
        <v>2</v>
      </c>
      <c r="G956" s="6">
        <v>1498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244</v>
      </c>
      <c r="E957" s="6" t="s">
        <v>11</v>
      </c>
      <c r="F957" s="6">
        <v>2</v>
      </c>
      <c r="G957" s="6">
        <v>1566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13</v>
      </c>
      <c r="D958" s="6" t="s">
        <v>38</v>
      </c>
      <c r="E958" s="6" t="s">
        <v>11</v>
      </c>
      <c r="F958" s="6">
        <v>1</v>
      </c>
      <c r="G958" s="6">
        <v>763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388</v>
      </c>
      <c r="E959" s="6" t="s">
        <v>17</v>
      </c>
      <c r="F959" s="6">
        <v>1</v>
      </c>
      <c r="G959" s="6">
        <v>764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27</v>
      </c>
      <c r="E960" s="6" t="s">
        <v>11</v>
      </c>
      <c r="F960" s="6">
        <v>2</v>
      </c>
      <c r="G960" s="6">
        <v>1322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27</v>
      </c>
      <c r="E961" s="6" t="s">
        <v>11</v>
      </c>
      <c r="F961" s="6">
        <v>1</v>
      </c>
      <c r="G961" s="6">
        <v>771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13</v>
      </c>
      <c r="D962" s="6" t="s">
        <v>388</v>
      </c>
      <c r="E962" s="6" t="s">
        <v>17</v>
      </c>
      <c r="F962" s="6">
        <v>1</v>
      </c>
      <c r="G962" s="6">
        <v>734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27</v>
      </c>
      <c r="E963" s="6" t="s">
        <v>11</v>
      </c>
      <c r="F963" s="6">
        <v>1</v>
      </c>
      <c r="G963" s="6">
        <v>951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27</v>
      </c>
      <c r="E964" s="6" t="s">
        <v>11</v>
      </c>
      <c r="F964" s="6">
        <v>1</v>
      </c>
      <c r="G964" s="6">
        <v>791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9</v>
      </c>
      <c r="D965" s="6" t="s">
        <v>27</v>
      </c>
      <c r="E965" s="6" t="s">
        <v>11</v>
      </c>
      <c r="F965" s="6">
        <v>1</v>
      </c>
      <c r="G965" s="6">
        <v>961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13</v>
      </c>
      <c r="D966" s="6" t="s">
        <v>27</v>
      </c>
      <c r="E966" s="6" t="s">
        <v>11</v>
      </c>
      <c r="F966" s="6">
        <v>1</v>
      </c>
      <c r="G966" s="6">
        <v>801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19</v>
      </c>
      <c r="E967" s="6" t="s">
        <v>11</v>
      </c>
      <c r="F967" s="6">
        <v>1</v>
      </c>
      <c r="G967" s="6">
        <v>791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13</v>
      </c>
      <c r="D968" s="6" t="s">
        <v>388</v>
      </c>
      <c r="E968" s="6" t="s">
        <v>17</v>
      </c>
      <c r="F968" s="6">
        <v>2</v>
      </c>
      <c r="G968" s="6">
        <v>1077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9</v>
      </c>
      <c r="D969" s="6" t="s">
        <v>27</v>
      </c>
      <c r="E969" s="6" t="s">
        <v>11</v>
      </c>
      <c r="F969" s="6">
        <v>1</v>
      </c>
      <c r="G969" s="6">
        <v>961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388</v>
      </c>
      <c r="E970" s="6" t="s">
        <v>11</v>
      </c>
      <c r="F970" s="6">
        <v>3</v>
      </c>
      <c r="G970" s="6">
        <v>1935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29</v>
      </c>
      <c r="E971" s="6" t="s">
        <v>11</v>
      </c>
      <c r="F971" s="6">
        <v>3</v>
      </c>
      <c r="G971" s="6">
        <v>1911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13</v>
      </c>
      <c r="D972" s="6" t="s">
        <v>388</v>
      </c>
      <c r="E972" s="6" t="s">
        <v>11</v>
      </c>
      <c r="F972" s="6">
        <v>1</v>
      </c>
      <c r="G972" s="6">
        <v>791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27</v>
      </c>
      <c r="E973" s="6" t="s">
        <v>11</v>
      </c>
      <c r="F973" s="6">
        <v>1</v>
      </c>
      <c r="G973" s="6">
        <v>821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27</v>
      </c>
      <c r="E974" s="6" t="s">
        <v>17</v>
      </c>
      <c r="F974" s="6">
        <v>1</v>
      </c>
      <c r="G974" s="6">
        <v>744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29</v>
      </c>
      <c r="E975" s="6" t="s">
        <v>11</v>
      </c>
      <c r="F975" s="6">
        <v>2</v>
      </c>
      <c r="G975" s="6">
        <v>1285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388</v>
      </c>
      <c r="E976" s="6" t="s">
        <v>11</v>
      </c>
      <c r="F976" s="6">
        <v>2</v>
      </c>
      <c r="G976" s="6">
        <v>1310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27</v>
      </c>
      <c r="E977" s="6" t="s">
        <v>11</v>
      </c>
      <c r="F977" s="6">
        <v>2</v>
      </c>
      <c r="G977" s="6">
        <v>1586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388</v>
      </c>
      <c r="E978" s="6" t="s">
        <v>11</v>
      </c>
      <c r="F978" s="6">
        <v>1</v>
      </c>
      <c r="G978" s="6">
        <v>791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13</v>
      </c>
      <c r="D979" s="6" t="s">
        <v>388</v>
      </c>
      <c r="E979" s="6" t="s">
        <v>11</v>
      </c>
      <c r="F979" s="6">
        <v>1</v>
      </c>
      <c r="G979" s="6">
        <v>721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9</v>
      </c>
      <c r="D980" s="6" t="s">
        <v>27</v>
      </c>
      <c r="E980" s="6" t="s">
        <v>11</v>
      </c>
      <c r="F980" s="6">
        <v>1</v>
      </c>
      <c r="G980" s="6">
        <v>731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29</v>
      </c>
      <c r="E981" s="6" t="s">
        <v>17</v>
      </c>
      <c r="F981" s="6">
        <v>2</v>
      </c>
      <c r="G981" s="6">
        <v>1047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9</v>
      </c>
      <c r="D982" s="6" t="s">
        <v>16</v>
      </c>
      <c r="E982" s="6" t="s">
        <v>11</v>
      </c>
      <c r="F982" s="6">
        <v>1</v>
      </c>
      <c r="G982" s="6">
        <v>636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56</v>
      </c>
      <c r="E983" s="6" t="s">
        <v>11</v>
      </c>
      <c r="F983" s="6">
        <v>1</v>
      </c>
      <c r="G983" s="6">
        <v>763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16</v>
      </c>
      <c r="E984" s="6" t="s">
        <v>11</v>
      </c>
      <c r="F984" s="6">
        <v>2</v>
      </c>
      <c r="G984" s="6">
        <v>1226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56</v>
      </c>
      <c r="E985" s="6" t="s">
        <v>17</v>
      </c>
      <c r="F985" s="6">
        <v>2</v>
      </c>
      <c r="G985" s="6">
        <v>1151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9</v>
      </c>
      <c r="D986" s="6" t="s">
        <v>36</v>
      </c>
      <c r="E986" s="6" t="s">
        <v>295</v>
      </c>
      <c r="F986" s="6">
        <v>1</v>
      </c>
      <c r="G986" s="6">
        <v>652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14</v>
      </c>
      <c r="E987" s="6" t="s">
        <v>11</v>
      </c>
      <c r="F987" s="6">
        <v>1</v>
      </c>
      <c r="G987" s="6">
        <v>1004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9</v>
      </c>
      <c r="D988" s="6" t="s">
        <v>14</v>
      </c>
      <c r="E988" s="6" t="s">
        <v>11</v>
      </c>
      <c r="F988" s="6">
        <v>1</v>
      </c>
      <c r="G988" s="6">
        <v>680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13</v>
      </c>
      <c r="D989" s="6" t="s">
        <v>56</v>
      </c>
      <c r="E989" s="6" t="s">
        <v>11</v>
      </c>
      <c r="F989" s="6">
        <v>1</v>
      </c>
      <c r="G989" s="6">
        <v>713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38</v>
      </c>
      <c r="E990" s="6" t="s">
        <v>11</v>
      </c>
      <c r="F990" s="6">
        <v>1</v>
      </c>
      <c r="G990" s="6">
        <v>710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56</v>
      </c>
      <c r="E991" s="6" t="s">
        <v>11</v>
      </c>
      <c r="F991" s="6">
        <v>1</v>
      </c>
      <c r="G991" s="6">
        <v>763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50</v>
      </c>
      <c r="E992" s="6" t="s">
        <v>11</v>
      </c>
      <c r="F992" s="6">
        <v>1</v>
      </c>
      <c r="G992" s="6">
        <v>710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9</v>
      </c>
      <c r="D993" s="6" t="s">
        <v>578</v>
      </c>
      <c r="E993" s="6" t="s">
        <v>11</v>
      </c>
      <c r="F993" s="6">
        <v>5</v>
      </c>
      <c r="G993" s="6">
        <v>3067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29</v>
      </c>
      <c r="E994" s="6" t="s">
        <v>11</v>
      </c>
      <c r="F994" s="6">
        <v>1</v>
      </c>
      <c r="G994" s="6">
        <v>831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627</v>
      </c>
      <c r="E995" s="6" t="s">
        <v>295</v>
      </c>
      <c r="F995" s="6">
        <v>1</v>
      </c>
      <c r="G995" s="6">
        <v>562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29</v>
      </c>
      <c r="E996" s="6" t="s">
        <v>11</v>
      </c>
      <c r="F996" s="6">
        <v>1</v>
      </c>
      <c r="G996" s="6">
        <v>565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29</v>
      </c>
      <c r="E997" s="6" t="s">
        <v>11</v>
      </c>
      <c r="F997" s="6">
        <v>1</v>
      </c>
      <c r="G997" s="6">
        <v>921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27</v>
      </c>
      <c r="E998" s="6" t="s">
        <v>11</v>
      </c>
      <c r="F998" s="6">
        <v>1</v>
      </c>
      <c r="G998" s="6">
        <v>921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50</v>
      </c>
      <c r="E999" s="6" t="s">
        <v>11</v>
      </c>
      <c r="F999" s="6">
        <v>1</v>
      </c>
      <c r="G999" s="6">
        <v>810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56</v>
      </c>
      <c r="E1000" s="6" t="s">
        <v>11</v>
      </c>
      <c r="F1000" s="6">
        <v>1</v>
      </c>
      <c r="G1000" s="6">
        <v>730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50</v>
      </c>
      <c r="E1001" s="6" t="s">
        <v>11</v>
      </c>
      <c r="F1001" s="6">
        <v>1</v>
      </c>
      <c r="G1001" s="6">
        <v>780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36</v>
      </c>
      <c r="E1002" s="6" t="s">
        <v>11</v>
      </c>
      <c r="F1002" s="6">
        <v>1</v>
      </c>
      <c r="G1002" s="6">
        <v>780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56</v>
      </c>
      <c r="E1003" s="6" t="s">
        <v>11</v>
      </c>
      <c r="F1003" s="6">
        <v>1</v>
      </c>
      <c r="G1003" s="6">
        <v>763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520</v>
      </c>
      <c r="E1004" s="6" t="s">
        <v>11</v>
      </c>
      <c r="F1004" s="6">
        <v>1</v>
      </c>
      <c r="G1004" s="6">
        <v>901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56</v>
      </c>
      <c r="E1005" s="6" t="s">
        <v>11</v>
      </c>
      <c r="F1005" s="6">
        <v>1</v>
      </c>
      <c r="G1005" s="6">
        <v>780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50</v>
      </c>
      <c r="E1006" s="6" t="s">
        <v>11</v>
      </c>
      <c r="F1006" s="6">
        <v>1</v>
      </c>
      <c r="G1006" s="6">
        <v>810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244</v>
      </c>
      <c r="E1007" s="6" t="s">
        <v>11</v>
      </c>
      <c r="F1007" s="6">
        <v>1</v>
      </c>
      <c r="G1007" s="6">
        <v>780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9</v>
      </c>
      <c r="D1008" s="6" t="s">
        <v>520</v>
      </c>
      <c r="E1008" s="6" t="s">
        <v>11</v>
      </c>
      <c r="F1008" s="6">
        <v>1</v>
      </c>
      <c r="G1008" s="6">
        <v>891</v>
      </c>
    </row>
    <row r="1009" s="2" customFormat="1" ht="22.5" customHeight="1" spans="1:7">
      <c r="A1009" s="6">
        <f>1007</f>
        <v>1007</v>
      </c>
      <c r="B1009" s="6" t="s">
        <v>744</v>
      </c>
      <c r="C1009" s="6" t="s">
        <v>13</v>
      </c>
      <c r="D1009" s="6" t="s">
        <v>627</v>
      </c>
      <c r="E1009" s="6" t="s">
        <v>11</v>
      </c>
      <c r="F1009" s="6">
        <v>2</v>
      </c>
      <c r="G1009" s="6">
        <v>1185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13</v>
      </c>
      <c r="D1010" s="6" t="s">
        <v>238</v>
      </c>
      <c r="E1010" s="6" t="s">
        <v>11</v>
      </c>
      <c r="F1010" s="6">
        <v>2</v>
      </c>
      <c r="G1010" s="6">
        <v>1307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9</v>
      </c>
      <c r="D1011" s="6" t="s">
        <v>356</v>
      </c>
      <c r="E1011" s="6" t="s">
        <v>11</v>
      </c>
      <c r="F1011" s="6">
        <v>1</v>
      </c>
      <c r="G1011" s="6">
        <v>731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13</v>
      </c>
      <c r="D1012" s="6" t="s">
        <v>661</v>
      </c>
      <c r="E1012" s="6" t="s">
        <v>11</v>
      </c>
      <c r="F1012" s="6">
        <v>2</v>
      </c>
      <c r="G1012" s="6">
        <v>1441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9</v>
      </c>
      <c r="D1013" s="6" t="s">
        <v>627</v>
      </c>
      <c r="E1013" s="6" t="s">
        <v>11</v>
      </c>
      <c r="F1013" s="6">
        <v>1</v>
      </c>
      <c r="G1013" s="6">
        <v>683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9</v>
      </c>
      <c r="D1014" s="6" t="s">
        <v>14</v>
      </c>
      <c r="E1014" s="6" t="s">
        <v>17</v>
      </c>
      <c r="F1014" s="6">
        <v>2</v>
      </c>
      <c r="G1014" s="6">
        <v>1267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58</v>
      </c>
      <c r="E1015" s="6" t="s">
        <v>17</v>
      </c>
      <c r="F1015" s="6">
        <v>2</v>
      </c>
      <c r="G1015" s="6">
        <v>1302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36</v>
      </c>
      <c r="E1016" s="6" t="s">
        <v>17</v>
      </c>
      <c r="F1016" s="6">
        <v>1</v>
      </c>
      <c r="G1016" s="6">
        <v>691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13</v>
      </c>
      <c r="D1017" s="6" t="s">
        <v>58</v>
      </c>
      <c r="E1017" s="6" t="s">
        <v>11</v>
      </c>
      <c r="F1017" s="6">
        <v>2</v>
      </c>
      <c r="G1017" s="6">
        <v>1112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29</v>
      </c>
      <c r="E1018" s="6" t="s">
        <v>11</v>
      </c>
      <c r="F1018" s="6">
        <v>1</v>
      </c>
      <c r="G1018" s="6">
        <v>569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13</v>
      </c>
      <c r="D1019" s="6" t="s">
        <v>244</v>
      </c>
      <c r="E1019" s="6" t="s">
        <v>11</v>
      </c>
      <c r="F1019" s="6">
        <v>1</v>
      </c>
      <c r="G1019" s="6">
        <v>690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388</v>
      </c>
      <c r="E1020" s="6" t="s">
        <v>11</v>
      </c>
      <c r="F1020" s="6">
        <v>1</v>
      </c>
      <c r="G1020" s="6">
        <v>771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29</v>
      </c>
      <c r="E1021" s="6" t="s">
        <v>11</v>
      </c>
      <c r="F1021" s="6">
        <v>1</v>
      </c>
      <c r="G1021" s="6">
        <v>821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29</v>
      </c>
      <c r="E1022" s="6" t="s">
        <v>11</v>
      </c>
      <c r="F1022" s="6">
        <v>2</v>
      </c>
      <c r="G1022" s="6">
        <v>1092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19</v>
      </c>
      <c r="E1023" s="6" t="s">
        <v>17</v>
      </c>
      <c r="F1023" s="6">
        <v>1</v>
      </c>
      <c r="G1023" s="6">
        <v>744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70</v>
      </c>
      <c r="E1024" s="6" t="s">
        <v>11</v>
      </c>
      <c r="F1024" s="6">
        <v>4</v>
      </c>
      <c r="G1024" s="6">
        <v>2367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388</v>
      </c>
      <c r="E1025" s="6" t="s">
        <v>11</v>
      </c>
      <c r="F1025" s="6">
        <v>1</v>
      </c>
      <c r="G1025" s="6">
        <v>781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9</v>
      </c>
      <c r="D1026" s="6" t="s">
        <v>388</v>
      </c>
      <c r="E1026" s="6" t="s">
        <v>11</v>
      </c>
      <c r="F1026" s="6">
        <v>1</v>
      </c>
      <c r="G1026" s="6">
        <v>821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9</v>
      </c>
      <c r="D1027" s="6" t="s">
        <v>58</v>
      </c>
      <c r="E1027" s="6" t="s">
        <v>11</v>
      </c>
      <c r="F1027" s="6">
        <v>1</v>
      </c>
      <c r="G1027" s="6">
        <v>690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520</v>
      </c>
      <c r="E1028" s="6" t="s">
        <v>11</v>
      </c>
      <c r="F1028" s="6">
        <v>4</v>
      </c>
      <c r="G1028" s="6">
        <v>2298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13</v>
      </c>
      <c r="D1029" s="6" t="s">
        <v>70</v>
      </c>
      <c r="E1029" s="6" t="s">
        <v>11</v>
      </c>
      <c r="F1029" s="6">
        <v>3</v>
      </c>
      <c r="G1029" s="6">
        <v>1669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13</v>
      </c>
      <c r="D1030" s="6" t="s">
        <v>19</v>
      </c>
      <c r="E1030" s="6" t="s">
        <v>11</v>
      </c>
      <c r="F1030" s="6">
        <v>1</v>
      </c>
      <c r="G1030" s="6">
        <v>771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9</v>
      </c>
      <c r="D1031" s="6" t="s">
        <v>19</v>
      </c>
      <c r="E1031" s="6" t="s">
        <v>11</v>
      </c>
      <c r="F1031" s="6">
        <v>2</v>
      </c>
      <c r="G1031" s="6">
        <v>1325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21</v>
      </c>
      <c r="E1032" s="6" t="s">
        <v>11</v>
      </c>
      <c r="F1032" s="6">
        <v>3</v>
      </c>
      <c r="G1032" s="6">
        <v>1961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9</v>
      </c>
      <c r="D1033" s="6" t="s">
        <v>21</v>
      </c>
      <c r="E1033" s="6" t="s">
        <v>11</v>
      </c>
      <c r="F1033" s="6">
        <v>1</v>
      </c>
      <c r="G1033" s="6">
        <v>830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13</v>
      </c>
      <c r="D1034" s="6" t="s">
        <v>244</v>
      </c>
      <c r="E1034" s="6" t="s">
        <v>11</v>
      </c>
      <c r="F1034" s="6">
        <v>2</v>
      </c>
      <c r="G1034" s="6">
        <v>1441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531</v>
      </c>
      <c r="E1035" s="6" t="s">
        <v>17</v>
      </c>
      <c r="F1035" s="6">
        <v>1</v>
      </c>
      <c r="G1035" s="6">
        <v>811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13</v>
      </c>
      <c r="D1036" s="6" t="s">
        <v>531</v>
      </c>
      <c r="E1036" s="6" t="s">
        <v>17</v>
      </c>
      <c r="F1036" s="6">
        <v>2</v>
      </c>
      <c r="G1036" s="6">
        <v>1209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531</v>
      </c>
      <c r="E1037" s="6" t="s">
        <v>11</v>
      </c>
      <c r="F1037" s="6">
        <v>4</v>
      </c>
      <c r="G1037" s="6">
        <v>2654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531</v>
      </c>
      <c r="E1038" s="6" t="s">
        <v>11</v>
      </c>
      <c r="F1038" s="6">
        <v>2</v>
      </c>
      <c r="G1038" s="6">
        <v>1526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9</v>
      </c>
      <c r="D1039" s="6" t="s">
        <v>19</v>
      </c>
      <c r="E1039" s="6" t="s">
        <v>11</v>
      </c>
      <c r="F1039" s="6">
        <v>1</v>
      </c>
      <c r="G1039" s="6">
        <v>741</v>
      </c>
    </row>
    <row r="1040" s="2" customFormat="1" ht="22.5" customHeight="1" spans="1:7">
      <c r="A1040" s="6">
        <f>1038</f>
        <v>1038</v>
      </c>
      <c r="B1040" s="6" t="s">
        <v>1062</v>
      </c>
      <c r="C1040" s="6" t="s">
        <v>13</v>
      </c>
      <c r="D1040" s="6" t="s">
        <v>627</v>
      </c>
      <c r="E1040" s="6" t="s">
        <v>17</v>
      </c>
      <c r="F1040" s="6">
        <v>2</v>
      </c>
      <c r="G1040" s="6">
        <v>1462</v>
      </c>
    </row>
    <row r="1041" s="2" customFormat="1" ht="22.5" customHeight="1" spans="1:7">
      <c r="A1041" s="6">
        <f>1039</f>
        <v>1039</v>
      </c>
      <c r="B1041" s="6" t="s">
        <v>1063</v>
      </c>
      <c r="C1041" s="6" t="s">
        <v>9</v>
      </c>
      <c r="D1041" s="6" t="s">
        <v>33</v>
      </c>
      <c r="E1041" s="6" t="s">
        <v>11</v>
      </c>
      <c r="F1041" s="6">
        <v>1</v>
      </c>
      <c r="G1041" s="6">
        <v>690</v>
      </c>
    </row>
    <row r="1042" s="2" customFormat="1" ht="22.5" customHeight="1" spans="1:7">
      <c r="A1042" s="6">
        <f>1040</f>
        <v>1040</v>
      </c>
      <c r="B1042" s="6" t="s">
        <v>1064</v>
      </c>
      <c r="C1042" s="6" t="s">
        <v>13</v>
      </c>
      <c r="D1042" s="6" t="s">
        <v>36</v>
      </c>
      <c r="E1042" s="6" t="s">
        <v>17</v>
      </c>
      <c r="F1042" s="6">
        <v>2</v>
      </c>
      <c r="G1042" s="6">
        <v>1228</v>
      </c>
    </row>
    <row r="1043" s="2" customFormat="1" ht="22.5" customHeight="1" spans="1:7">
      <c r="A1043" s="6">
        <f>1041</f>
        <v>1041</v>
      </c>
      <c r="B1043" s="6" t="s">
        <v>1065</v>
      </c>
      <c r="C1043" s="6" t="s">
        <v>13</v>
      </c>
      <c r="D1043" s="6" t="s">
        <v>33</v>
      </c>
      <c r="E1043" s="6" t="s">
        <v>17</v>
      </c>
      <c r="F1043" s="6">
        <v>1</v>
      </c>
      <c r="G1043" s="6">
        <v>927</v>
      </c>
    </row>
    <row r="1044" s="2" customFormat="1" ht="22.5" customHeight="1" spans="1:7">
      <c r="A1044" s="6">
        <f>1042</f>
        <v>1042</v>
      </c>
      <c r="B1044" s="6" t="s">
        <v>1066</v>
      </c>
      <c r="C1044" s="6" t="s">
        <v>9</v>
      </c>
      <c r="D1044" s="6" t="s">
        <v>50</v>
      </c>
      <c r="E1044" s="6" t="s">
        <v>11</v>
      </c>
      <c r="F1044" s="6">
        <v>1</v>
      </c>
      <c r="G1044" s="6">
        <v>830</v>
      </c>
    </row>
    <row r="1045" s="2" customFormat="1" ht="22.5" customHeight="1" spans="1:7">
      <c r="A1045" s="6">
        <f>1043</f>
        <v>1043</v>
      </c>
      <c r="B1045" s="6" t="s">
        <v>1067</v>
      </c>
      <c r="C1045" s="6" t="s">
        <v>13</v>
      </c>
      <c r="D1045" s="6" t="s">
        <v>33</v>
      </c>
      <c r="E1045" s="6" t="s">
        <v>11</v>
      </c>
      <c r="F1045" s="6">
        <v>1</v>
      </c>
      <c r="G1045" s="6">
        <v>750</v>
      </c>
    </row>
    <row r="1046" s="2" customFormat="1" ht="22.5" customHeight="1" spans="1:7">
      <c r="A1046" s="6">
        <f>1044</f>
        <v>1044</v>
      </c>
      <c r="B1046" s="6" t="s">
        <v>1068</v>
      </c>
      <c r="C1046" s="6" t="s">
        <v>13</v>
      </c>
      <c r="D1046" s="6" t="s">
        <v>14</v>
      </c>
      <c r="E1046" s="6" t="s">
        <v>11</v>
      </c>
      <c r="F1046" s="6">
        <v>1</v>
      </c>
      <c r="G1046" s="6">
        <v>850</v>
      </c>
    </row>
    <row r="1047" s="2" customFormat="1" ht="22.5" customHeight="1" spans="1:7">
      <c r="A1047" s="6">
        <f>1045</f>
        <v>1045</v>
      </c>
      <c r="B1047" s="6" t="s">
        <v>1069</v>
      </c>
      <c r="C1047" s="6" t="s">
        <v>9</v>
      </c>
      <c r="D1047" s="6" t="s">
        <v>244</v>
      </c>
      <c r="E1047" s="6" t="s">
        <v>17</v>
      </c>
      <c r="F1047" s="6">
        <v>2</v>
      </c>
      <c r="G1047" s="6">
        <v>1271</v>
      </c>
    </row>
    <row r="1048" s="2" customFormat="1" ht="22.5" customHeight="1" spans="1:7">
      <c r="A1048" s="6">
        <f>1046</f>
        <v>1046</v>
      </c>
      <c r="B1048" s="6" t="s">
        <v>1070</v>
      </c>
      <c r="C1048" s="6" t="s">
        <v>13</v>
      </c>
      <c r="D1048" s="6" t="s">
        <v>388</v>
      </c>
      <c r="E1048" s="6" t="s">
        <v>11</v>
      </c>
      <c r="F1048" s="6">
        <v>1</v>
      </c>
      <c r="G1048" s="6">
        <v>821</v>
      </c>
    </row>
    <row r="1049" s="2" customFormat="1" ht="22.5" customHeight="1" spans="1:7">
      <c r="A1049" s="6">
        <f>1047</f>
        <v>1047</v>
      </c>
      <c r="B1049" s="6" t="s">
        <v>1071</v>
      </c>
      <c r="C1049" s="6" t="s">
        <v>13</v>
      </c>
      <c r="D1049" s="6" t="s">
        <v>520</v>
      </c>
      <c r="E1049" s="6" t="s">
        <v>11</v>
      </c>
      <c r="F1049" s="6">
        <v>2</v>
      </c>
      <c r="G1049" s="6">
        <v>1290</v>
      </c>
    </row>
    <row r="1050" s="2" customFormat="1" ht="22.5" customHeight="1" spans="1:7">
      <c r="A1050" s="6">
        <f>1048</f>
        <v>1048</v>
      </c>
      <c r="B1050" s="6" t="s">
        <v>1072</v>
      </c>
      <c r="C1050" s="6" t="s">
        <v>9</v>
      </c>
      <c r="D1050" s="6" t="s">
        <v>1073</v>
      </c>
      <c r="E1050" s="6" t="s">
        <v>11</v>
      </c>
      <c r="F1050" s="6">
        <v>5</v>
      </c>
      <c r="G1050" s="6">
        <v>2971</v>
      </c>
    </row>
    <row r="1051" s="2" customFormat="1" ht="22.5" customHeight="1" spans="1:7">
      <c r="A1051" s="6">
        <f>1049</f>
        <v>1049</v>
      </c>
      <c r="B1051" s="6" t="s">
        <v>1074</v>
      </c>
      <c r="C1051" s="6" t="s">
        <v>13</v>
      </c>
      <c r="D1051" s="6" t="s">
        <v>1075</v>
      </c>
      <c r="E1051" s="6" t="s">
        <v>11</v>
      </c>
      <c r="F1051" s="6">
        <v>1</v>
      </c>
      <c r="G1051" s="6">
        <v>660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19</v>
      </c>
      <c r="E1052" s="6" t="s">
        <v>11</v>
      </c>
      <c r="F1052" s="6">
        <v>1</v>
      </c>
      <c r="G1052" s="6">
        <v>771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9</v>
      </c>
      <c r="D1053" s="6" t="s">
        <v>14</v>
      </c>
      <c r="E1053" s="6" t="s">
        <v>295</v>
      </c>
      <c r="F1053" s="6">
        <v>1</v>
      </c>
      <c r="G1053" s="6">
        <v>682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578</v>
      </c>
      <c r="E1054" s="6" t="s">
        <v>11</v>
      </c>
      <c r="F1054" s="6">
        <v>2</v>
      </c>
      <c r="G1054" s="6">
        <v>1576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70</v>
      </c>
      <c r="E1055" s="6" t="s">
        <v>11</v>
      </c>
      <c r="F1055" s="6">
        <v>1</v>
      </c>
      <c r="G1055" s="6">
        <v>760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56</v>
      </c>
      <c r="E1056" s="6" t="s">
        <v>11</v>
      </c>
      <c r="F1056" s="6">
        <v>1</v>
      </c>
      <c r="G1056" s="6">
        <v>830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56</v>
      </c>
      <c r="E1057" s="6" t="s">
        <v>11</v>
      </c>
      <c r="F1057" s="6">
        <v>1</v>
      </c>
      <c r="G1057" s="6">
        <v>830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56</v>
      </c>
      <c r="E1058" s="6" t="s">
        <v>17</v>
      </c>
      <c r="F1058" s="6">
        <v>3</v>
      </c>
      <c r="G1058" s="6">
        <v>1899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578</v>
      </c>
      <c r="E1059" s="6" t="s">
        <v>17</v>
      </c>
      <c r="F1059" s="6">
        <v>2</v>
      </c>
      <c r="G1059" s="6">
        <v>1267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56</v>
      </c>
      <c r="E1060" s="6" t="s">
        <v>11</v>
      </c>
      <c r="F1060" s="6">
        <v>1</v>
      </c>
      <c r="G1060" s="6">
        <v>830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16</v>
      </c>
      <c r="E1061" s="6" t="s">
        <v>11</v>
      </c>
      <c r="F1061" s="6">
        <v>1</v>
      </c>
      <c r="G1061" s="6">
        <v>763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9</v>
      </c>
      <c r="D1062" s="6" t="s">
        <v>598</v>
      </c>
      <c r="E1062" s="6" t="s">
        <v>11</v>
      </c>
      <c r="F1062" s="6">
        <v>3</v>
      </c>
      <c r="G1062" s="6">
        <v>1944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13</v>
      </c>
      <c r="D1063" s="6" t="s">
        <v>627</v>
      </c>
      <c r="E1063" s="6" t="s">
        <v>17</v>
      </c>
      <c r="F1063" s="6">
        <v>2</v>
      </c>
      <c r="G1063" s="6">
        <v>1308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598</v>
      </c>
      <c r="E1064" s="6" t="s">
        <v>11</v>
      </c>
      <c r="F1064" s="6">
        <v>1</v>
      </c>
      <c r="G1064" s="6">
        <v>910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598</v>
      </c>
      <c r="E1065" s="6" t="s">
        <v>11</v>
      </c>
      <c r="F1065" s="6">
        <v>1</v>
      </c>
      <c r="G1065" s="6">
        <v>980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388</v>
      </c>
      <c r="E1066" s="6" t="s">
        <v>17</v>
      </c>
      <c r="F1066" s="6">
        <v>1</v>
      </c>
      <c r="G1066" s="6">
        <v>704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598</v>
      </c>
      <c r="E1067" s="6" t="s">
        <v>11</v>
      </c>
      <c r="F1067" s="6">
        <v>1</v>
      </c>
      <c r="G1067" s="6">
        <v>763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238</v>
      </c>
      <c r="E1068" s="6" t="s">
        <v>11</v>
      </c>
      <c r="F1068" s="6">
        <v>5</v>
      </c>
      <c r="G1068" s="6">
        <v>3290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9</v>
      </c>
      <c r="D1069" s="6" t="s">
        <v>238</v>
      </c>
      <c r="E1069" s="6" t="s">
        <v>17</v>
      </c>
      <c r="F1069" s="6">
        <v>1</v>
      </c>
      <c r="G1069" s="6">
        <v>911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238</v>
      </c>
      <c r="E1070" s="6" t="s">
        <v>11</v>
      </c>
      <c r="F1070" s="6">
        <v>2</v>
      </c>
      <c r="G1070" s="6">
        <v>1384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58</v>
      </c>
      <c r="E1071" s="6" t="s">
        <v>11</v>
      </c>
      <c r="F1071" s="6">
        <v>1</v>
      </c>
      <c r="G1071" s="6">
        <v>644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21</v>
      </c>
      <c r="E1072" s="6" t="s">
        <v>11</v>
      </c>
      <c r="F1072" s="6">
        <v>1</v>
      </c>
      <c r="G1072" s="6">
        <v>730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58</v>
      </c>
      <c r="E1073" s="6" t="s">
        <v>11</v>
      </c>
      <c r="F1073" s="6">
        <v>1</v>
      </c>
      <c r="G1073" s="6">
        <v>747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9</v>
      </c>
      <c r="D1074" s="6" t="s">
        <v>238</v>
      </c>
      <c r="E1074" s="6" t="s">
        <v>11</v>
      </c>
      <c r="F1074" s="6">
        <v>1</v>
      </c>
      <c r="G1074" s="6">
        <v>760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9</v>
      </c>
      <c r="D1075" s="6" t="s">
        <v>21</v>
      </c>
      <c r="E1075" s="6" t="s">
        <v>11</v>
      </c>
      <c r="F1075" s="6">
        <v>1</v>
      </c>
      <c r="G1075" s="6">
        <v>730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9</v>
      </c>
      <c r="D1076" s="6" t="s">
        <v>21</v>
      </c>
      <c r="E1076" s="6" t="s">
        <v>11</v>
      </c>
      <c r="F1076" s="6">
        <v>1</v>
      </c>
      <c r="G1076" s="6">
        <v>717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16</v>
      </c>
      <c r="E1077" s="6" t="s">
        <v>11</v>
      </c>
      <c r="F1077" s="6">
        <v>1</v>
      </c>
      <c r="G1077" s="6">
        <v>687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16</v>
      </c>
      <c r="E1078" s="6" t="s">
        <v>17</v>
      </c>
      <c r="F1078" s="6">
        <v>2</v>
      </c>
      <c r="G1078" s="6">
        <v>875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388</v>
      </c>
      <c r="E1079" s="6" t="s">
        <v>11</v>
      </c>
      <c r="F1079" s="6">
        <v>1</v>
      </c>
      <c r="G1079" s="6">
        <v>831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578</v>
      </c>
      <c r="E1080" s="6" t="s">
        <v>11</v>
      </c>
      <c r="F1080" s="6">
        <v>3</v>
      </c>
      <c r="G1080" s="6">
        <v>1888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13</v>
      </c>
      <c r="D1081" s="6" t="s">
        <v>29</v>
      </c>
      <c r="E1081" s="6" t="s">
        <v>11</v>
      </c>
      <c r="F1081" s="6">
        <v>2</v>
      </c>
      <c r="G1081" s="6">
        <v>1044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70</v>
      </c>
      <c r="E1082" s="6" t="s">
        <v>17</v>
      </c>
      <c r="F1082" s="6">
        <v>1</v>
      </c>
      <c r="G1082" s="6">
        <v>644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36</v>
      </c>
      <c r="E1083" s="6" t="s">
        <v>11</v>
      </c>
      <c r="F1083" s="6">
        <v>2</v>
      </c>
      <c r="G1083" s="6">
        <v>1170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50</v>
      </c>
      <c r="E1084" s="6" t="s">
        <v>295</v>
      </c>
      <c r="F1084" s="6">
        <v>1</v>
      </c>
      <c r="G1084" s="6">
        <v>539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79</v>
      </c>
      <c r="E1085" s="6" t="s">
        <v>11</v>
      </c>
      <c r="F1085" s="6">
        <v>1</v>
      </c>
      <c r="G1085" s="6">
        <v>821</v>
      </c>
    </row>
    <row r="1086" s="2" customFormat="1" ht="22.5" customHeight="1" spans="1:7">
      <c r="A1086" s="6">
        <f>1084</f>
        <v>1084</v>
      </c>
      <c r="B1086" s="6" t="s">
        <v>1079</v>
      </c>
      <c r="C1086" s="6" t="s">
        <v>13</v>
      </c>
      <c r="D1086" s="6" t="s">
        <v>50</v>
      </c>
      <c r="E1086" s="6" t="s">
        <v>11</v>
      </c>
      <c r="F1086" s="6">
        <v>2</v>
      </c>
      <c r="G1086" s="6">
        <v>1365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33</v>
      </c>
      <c r="E1087" s="6" t="s">
        <v>11</v>
      </c>
      <c r="F1087" s="6">
        <v>3</v>
      </c>
      <c r="G1087" s="6">
        <v>1794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13</v>
      </c>
      <c r="D1088" s="6" t="s">
        <v>244</v>
      </c>
      <c r="E1088" s="6" t="s">
        <v>17</v>
      </c>
      <c r="F1088" s="6">
        <v>6</v>
      </c>
      <c r="G1088" s="6">
        <v>3194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58</v>
      </c>
      <c r="E1089" s="6" t="s">
        <v>11</v>
      </c>
      <c r="F1089" s="6">
        <v>1</v>
      </c>
      <c r="G1089" s="6">
        <v>781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9</v>
      </c>
      <c r="D1090" s="6" t="s">
        <v>50</v>
      </c>
      <c r="E1090" s="6" t="s">
        <v>11</v>
      </c>
      <c r="F1090" s="6">
        <v>1</v>
      </c>
      <c r="G1090" s="6">
        <v>721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50</v>
      </c>
      <c r="E1091" s="6" t="s">
        <v>11</v>
      </c>
      <c r="F1091" s="6">
        <v>1</v>
      </c>
      <c r="G1091" s="6">
        <v>721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70</v>
      </c>
      <c r="E1092" s="6" t="s">
        <v>11</v>
      </c>
      <c r="F1092" s="6">
        <v>1</v>
      </c>
      <c r="G1092" s="6">
        <v>821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13</v>
      </c>
      <c r="D1093" s="6" t="s">
        <v>70</v>
      </c>
      <c r="E1093" s="6" t="s">
        <v>11</v>
      </c>
      <c r="F1093" s="6">
        <v>3</v>
      </c>
      <c r="G1093" s="6">
        <v>1794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29</v>
      </c>
      <c r="E1094" s="6" t="s">
        <v>11</v>
      </c>
      <c r="F1094" s="6">
        <v>1</v>
      </c>
      <c r="G1094" s="6">
        <v>632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21</v>
      </c>
      <c r="E1095" s="6" t="s">
        <v>17</v>
      </c>
      <c r="F1095" s="6">
        <v>2</v>
      </c>
      <c r="G1095" s="6">
        <v>1248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531</v>
      </c>
      <c r="E1096" s="6" t="s">
        <v>17</v>
      </c>
      <c r="F1096" s="6">
        <v>2</v>
      </c>
      <c r="G1096" s="6">
        <v>978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9</v>
      </c>
      <c r="D1097" s="6" t="s">
        <v>238</v>
      </c>
      <c r="E1097" s="6" t="s">
        <v>11</v>
      </c>
      <c r="F1097" s="6">
        <v>3</v>
      </c>
      <c r="G1097" s="6">
        <v>1830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9</v>
      </c>
      <c r="D1098" s="6" t="s">
        <v>238</v>
      </c>
      <c r="E1098" s="6" t="s">
        <v>11</v>
      </c>
      <c r="F1098" s="6">
        <v>3</v>
      </c>
      <c r="G1098" s="6">
        <v>1675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9</v>
      </c>
      <c r="D1099" s="6" t="s">
        <v>21</v>
      </c>
      <c r="E1099" s="6" t="s">
        <v>17</v>
      </c>
      <c r="F1099" s="6">
        <v>3</v>
      </c>
      <c r="G1099" s="6">
        <v>1502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531</v>
      </c>
      <c r="E1100" s="6" t="s">
        <v>17</v>
      </c>
      <c r="F1100" s="6">
        <v>1</v>
      </c>
      <c r="G1100" s="6">
        <v>636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13</v>
      </c>
      <c r="D1101" s="6" t="s">
        <v>238</v>
      </c>
      <c r="E1101" s="6" t="s">
        <v>11</v>
      </c>
      <c r="F1101" s="6">
        <v>1</v>
      </c>
      <c r="G1101" s="6">
        <v>763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9</v>
      </c>
      <c r="D1102" s="6" t="s">
        <v>238</v>
      </c>
      <c r="E1102" s="6" t="s">
        <v>17</v>
      </c>
      <c r="F1102" s="6">
        <v>1</v>
      </c>
      <c r="G1102" s="6">
        <v>636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9</v>
      </c>
      <c r="D1103" s="6" t="s">
        <v>238</v>
      </c>
      <c r="E1103" s="6" t="s">
        <v>11</v>
      </c>
      <c r="F1103" s="6">
        <v>1</v>
      </c>
      <c r="G1103" s="6">
        <v>771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13</v>
      </c>
      <c r="D1104" s="6" t="s">
        <v>531</v>
      </c>
      <c r="E1104" s="6" t="s">
        <v>11</v>
      </c>
      <c r="F1104" s="6">
        <v>1</v>
      </c>
      <c r="G1104" s="6">
        <v>763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13</v>
      </c>
      <c r="D1105" s="6" t="s">
        <v>238</v>
      </c>
      <c r="E1105" s="6" t="s">
        <v>11</v>
      </c>
      <c r="F1105" s="6">
        <v>4</v>
      </c>
      <c r="G1105" s="6">
        <v>2495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13</v>
      </c>
      <c r="D1106" s="6" t="s">
        <v>531</v>
      </c>
      <c r="E1106" s="6" t="s">
        <v>17</v>
      </c>
      <c r="F1106" s="6">
        <v>1</v>
      </c>
      <c r="G1106" s="6">
        <v>636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531</v>
      </c>
      <c r="E1107" s="6" t="s">
        <v>11</v>
      </c>
      <c r="F1107" s="6">
        <v>3</v>
      </c>
      <c r="G1107" s="6">
        <v>1639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13</v>
      </c>
      <c r="D1108" s="6" t="s">
        <v>531</v>
      </c>
      <c r="E1108" s="6" t="s">
        <v>11</v>
      </c>
      <c r="F1108" s="6">
        <v>1</v>
      </c>
      <c r="G1108" s="6">
        <v>763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9</v>
      </c>
      <c r="D1109" s="6" t="s">
        <v>58</v>
      </c>
      <c r="E1109" s="6" t="s">
        <v>11</v>
      </c>
      <c r="F1109" s="6">
        <v>1</v>
      </c>
      <c r="G1109" s="6">
        <v>721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9</v>
      </c>
      <c r="D1110" s="6" t="s">
        <v>79</v>
      </c>
      <c r="E1110" s="6" t="s">
        <v>17</v>
      </c>
      <c r="F1110" s="6">
        <v>3</v>
      </c>
      <c r="G1110" s="6">
        <v>1562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50</v>
      </c>
      <c r="E1111" s="6" t="s">
        <v>17</v>
      </c>
      <c r="F1111" s="6">
        <v>2</v>
      </c>
      <c r="G1111" s="6">
        <v>1248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9</v>
      </c>
      <c r="D1112" s="6" t="s">
        <v>627</v>
      </c>
      <c r="E1112" s="6" t="s">
        <v>11</v>
      </c>
      <c r="F1112" s="6">
        <v>2</v>
      </c>
      <c r="G1112" s="6">
        <v>1187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13</v>
      </c>
      <c r="D1113" s="6" t="s">
        <v>356</v>
      </c>
      <c r="E1113" s="6" t="s">
        <v>11</v>
      </c>
      <c r="F1113" s="6">
        <v>1</v>
      </c>
      <c r="G1113" s="6">
        <v>677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13</v>
      </c>
      <c r="D1114" s="6" t="s">
        <v>36</v>
      </c>
      <c r="E1114" s="6" t="s">
        <v>17</v>
      </c>
      <c r="F1114" s="6">
        <v>1</v>
      </c>
      <c r="G1114" s="6">
        <v>927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9</v>
      </c>
      <c r="D1115" s="6" t="s">
        <v>58</v>
      </c>
      <c r="E1115" s="6" t="s">
        <v>11</v>
      </c>
      <c r="F1115" s="6">
        <v>1</v>
      </c>
      <c r="G1115" s="6">
        <v>721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9</v>
      </c>
      <c r="D1116" s="6" t="s">
        <v>27</v>
      </c>
      <c r="E1116" s="6" t="s">
        <v>17</v>
      </c>
      <c r="F1116" s="6">
        <v>1</v>
      </c>
      <c r="G1116" s="6">
        <v>644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9</v>
      </c>
      <c r="D1117" s="6" t="s">
        <v>38</v>
      </c>
      <c r="E1117" s="6" t="s">
        <v>11</v>
      </c>
      <c r="F1117" s="6">
        <v>1</v>
      </c>
      <c r="G1117" s="6">
        <v>721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13</v>
      </c>
      <c r="D1118" s="6" t="s">
        <v>110</v>
      </c>
      <c r="E1118" s="6" t="s">
        <v>17</v>
      </c>
      <c r="F1118" s="6">
        <v>1</v>
      </c>
      <c r="G1118" s="6">
        <v>694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16</v>
      </c>
      <c r="E1119" s="6" t="s">
        <v>11</v>
      </c>
      <c r="F1119" s="6">
        <v>2</v>
      </c>
      <c r="G1119" s="6">
        <v>1152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13</v>
      </c>
      <c r="D1120" s="6" t="s">
        <v>578</v>
      </c>
      <c r="E1120" s="6" t="s">
        <v>11</v>
      </c>
      <c r="F1120" s="6">
        <v>2</v>
      </c>
      <c r="G1120" s="6">
        <v>1362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238</v>
      </c>
      <c r="E1121" s="6" t="s">
        <v>11</v>
      </c>
      <c r="F1121" s="6">
        <v>1</v>
      </c>
      <c r="G1121" s="6">
        <v>763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13</v>
      </c>
      <c r="D1122" s="6" t="s">
        <v>578</v>
      </c>
      <c r="E1122" s="6" t="s">
        <v>11</v>
      </c>
      <c r="F1122" s="6">
        <v>2</v>
      </c>
      <c r="G1122" s="6">
        <v>1365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238</v>
      </c>
      <c r="E1123" s="6" t="s">
        <v>11</v>
      </c>
      <c r="F1123" s="6">
        <v>1</v>
      </c>
      <c r="G1123" s="6">
        <v>763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627</v>
      </c>
      <c r="E1124" s="6" t="s">
        <v>17</v>
      </c>
      <c r="F1124" s="6">
        <v>1</v>
      </c>
      <c r="G1124" s="6">
        <v>584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9</v>
      </c>
      <c r="D1125" s="6" t="s">
        <v>21</v>
      </c>
      <c r="E1125" s="6" t="s">
        <v>11</v>
      </c>
      <c r="F1125" s="6">
        <v>1</v>
      </c>
      <c r="G1125" s="6">
        <v>701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27</v>
      </c>
      <c r="E1126" s="6" t="s">
        <v>295</v>
      </c>
      <c r="F1126" s="6">
        <v>1</v>
      </c>
      <c r="G1126" s="6">
        <v>531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9</v>
      </c>
      <c r="D1127" s="6" t="s">
        <v>33</v>
      </c>
      <c r="E1127" s="6" t="s">
        <v>17</v>
      </c>
      <c r="F1127" s="6">
        <v>1</v>
      </c>
      <c r="G1127" s="6">
        <v>646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9</v>
      </c>
      <c r="D1128" s="6" t="s">
        <v>33</v>
      </c>
      <c r="E1128" s="6" t="s">
        <v>17</v>
      </c>
      <c r="F1128" s="6">
        <v>4</v>
      </c>
      <c r="G1128" s="6">
        <v>2274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578</v>
      </c>
      <c r="E1129" s="6" t="s">
        <v>11</v>
      </c>
      <c r="F1129" s="6">
        <v>3</v>
      </c>
      <c r="G1129" s="6">
        <v>1830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388</v>
      </c>
      <c r="E1130" s="6" t="s">
        <v>11</v>
      </c>
      <c r="F1130" s="6">
        <v>1</v>
      </c>
      <c r="G1130" s="6">
        <v>753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19</v>
      </c>
      <c r="E1131" s="6" t="s">
        <v>11</v>
      </c>
      <c r="F1131" s="6">
        <v>1</v>
      </c>
      <c r="G1131" s="6">
        <v>763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9</v>
      </c>
      <c r="D1132" s="6"/>
      <c r="E1132" s="6" t="s">
        <v>11</v>
      </c>
      <c r="F1132" s="6">
        <v>1</v>
      </c>
      <c r="G1132" s="6">
        <v>763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9</v>
      </c>
      <c r="D1133" s="6" t="s">
        <v>388</v>
      </c>
      <c r="E1133" s="6" t="s">
        <v>295</v>
      </c>
      <c r="F1133" s="6">
        <v>3</v>
      </c>
      <c r="G1133" s="6">
        <v>1843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388</v>
      </c>
      <c r="E1134" s="6" t="s">
        <v>11</v>
      </c>
      <c r="F1134" s="6">
        <v>1</v>
      </c>
      <c r="G1134" s="6">
        <v>738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 t="s">
        <v>29</v>
      </c>
      <c r="E1135" s="6" t="s">
        <v>11</v>
      </c>
      <c r="F1135" s="6">
        <v>3</v>
      </c>
      <c r="G1135" s="6">
        <v>1745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238</v>
      </c>
      <c r="E1136" s="6" t="s">
        <v>11</v>
      </c>
      <c r="F1136" s="6">
        <v>2</v>
      </c>
      <c r="G1136" s="6">
        <v>1449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13</v>
      </c>
      <c r="D1137" s="6" t="s">
        <v>238</v>
      </c>
      <c r="E1137" s="6" t="s">
        <v>11</v>
      </c>
      <c r="F1137" s="6">
        <v>2</v>
      </c>
      <c r="G1137" s="6">
        <v>1294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578</v>
      </c>
      <c r="E1138" s="6" t="s">
        <v>11</v>
      </c>
      <c r="F1138" s="6">
        <v>1</v>
      </c>
      <c r="G1138" s="6">
        <v>763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29</v>
      </c>
      <c r="E1139" s="6" t="s">
        <v>17</v>
      </c>
      <c r="F1139" s="6">
        <v>3</v>
      </c>
      <c r="G1139" s="6">
        <v>1823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388</v>
      </c>
      <c r="E1140" s="6" t="s">
        <v>11</v>
      </c>
      <c r="F1140" s="6">
        <v>1</v>
      </c>
      <c r="G1140" s="6">
        <v>763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9</v>
      </c>
      <c r="D1141" s="6" t="s">
        <v>38</v>
      </c>
      <c r="E1141" s="6" t="s">
        <v>11</v>
      </c>
      <c r="F1141" s="6">
        <v>1</v>
      </c>
      <c r="G1141" s="6">
        <v>713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38</v>
      </c>
      <c r="E1142" s="6" t="s">
        <v>17</v>
      </c>
      <c r="F1142" s="6">
        <v>3</v>
      </c>
      <c r="G1142" s="6">
        <v>2135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13</v>
      </c>
      <c r="D1143" s="6" t="s">
        <v>29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13</v>
      </c>
      <c r="D1144" s="6" t="s">
        <v>388</v>
      </c>
      <c r="E1144" s="6" t="s">
        <v>11</v>
      </c>
      <c r="F1144" s="6">
        <v>1</v>
      </c>
      <c r="G1144" s="6">
        <v>763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13</v>
      </c>
      <c r="D1145" s="6" t="s">
        <v>238</v>
      </c>
      <c r="E1145" s="6" t="s">
        <v>11</v>
      </c>
      <c r="F1145" s="6">
        <v>2</v>
      </c>
      <c r="G1145" s="6">
        <v>1449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13</v>
      </c>
      <c r="D1146" s="6" t="s">
        <v>388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13</v>
      </c>
      <c r="D1147" s="6" t="s">
        <v>56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9</v>
      </c>
      <c r="D1148" s="6" t="s">
        <v>27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13</v>
      </c>
      <c r="D1149" s="6" t="s">
        <v>33</v>
      </c>
      <c r="E1149" s="6" t="s">
        <v>17</v>
      </c>
      <c r="F1149" s="6">
        <v>4</v>
      </c>
      <c r="G1149" s="6">
        <v>2434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33</v>
      </c>
      <c r="E1150" s="6" t="s">
        <v>11</v>
      </c>
      <c r="F1150" s="6">
        <v>3</v>
      </c>
      <c r="G1150" s="6">
        <v>1980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13</v>
      </c>
      <c r="D1151" s="6" t="s">
        <v>33</v>
      </c>
      <c r="E1151" s="6" t="s">
        <v>11</v>
      </c>
      <c r="F1151" s="6">
        <v>4</v>
      </c>
      <c r="G1151" s="6">
        <v>2666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36</v>
      </c>
      <c r="E1152" s="6" t="s">
        <v>17</v>
      </c>
      <c r="F1152" s="6">
        <v>1</v>
      </c>
      <c r="G1152" s="6">
        <v>686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36</v>
      </c>
      <c r="E1153" s="6" t="s">
        <v>17</v>
      </c>
      <c r="F1153" s="6">
        <v>1</v>
      </c>
      <c r="G1153" s="6">
        <v>686</v>
      </c>
    </row>
    <row r="1154" s="2" customFormat="1" ht="22.5" customHeight="1" spans="1:7">
      <c r="A1154" s="6">
        <f>1152</f>
        <v>1152</v>
      </c>
      <c r="B1154" s="6" t="s">
        <v>1177</v>
      </c>
      <c r="C1154" s="6" t="s">
        <v>9</v>
      </c>
      <c r="D1154" s="6" t="s">
        <v>627</v>
      </c>
      <c r="E1154" s="6" t="s">
        <v>17</v>
      </c>
      <c r="F1154" s="6">
        <v>2</v>
      </c>
      <c r="G1154" s="6">
        <v>1177</v>
      </c>
    </row>
    <row r="1155" s="2" customFormat="1" ht="22.5" customHeight="1" spans="1:7">
      <c r="A1155" s="6">
        <f>1153</f>
        <v>1153</v>
      </c>
      <c r="B1155" s="6" t="s">
        <v>1178</v>
      </c>
      <c r="C1155" s="6" t="s">
        <v>13</v>
      </c>
      <c r="D1155" s="6" t="s">
        <v>36</v>
      </c>
      <c r="E1155" s="6" t="s">
        <v>17</v>
      </c>
      <c r="F1155" s="6">
        <v>1</v>
      </c>
      <c r="G1155" s="6">
        <v>686</v>
      </c>
    </row>
    <row r="1156" s="2" customFormat="1" ht="22.5" customHeight="1" spans="1:7">
      <c r="A1156" s="6">
        <f>1154</f>
        <v>1154</v>
      </c>
      <c r="B1156" s="6" t="s">
        <v>1179</v>
      </c>
      <c r="C1156" s="6" t="s">
        <v>9</v>
      </c>
      <c r="D1156" s="6" t="s">
        <v>70</v>
      </c>
      <c r="E1156" s="6" t="s">
        <v>11</v>
      </c>
      <c r="F1156" s="6">
        <v>1</v>
      </c>
      <c r="G1156" s="6">
        <v>682</v>
      </c>
    </row>
    <row r="1157" s="2" customFormat="1" ht="22.5" customHeight="1" spans="1:7">
      <c r="A1157" s="6">
        <f>1155</f>
        <v>1155</v>
      </c>
      <c r="B1157" s="6" t="s">
        <v>1180</v>
      </c>
      <c r="C1157" s="6" t="s">
        <v>9</v>
      </c>
      <c r="D1157" s="6" t="s">
        <v>79</v>
      </c>
      <c r="E1157" s="6" t="s">
        <v>11</v>
      </c>
      <c r="F1157" s="6">
        <v>1</v>
      </c>
      <c r="G1157" s="6">
        <v>763</v>
      </c>
    </row>
    <row r="1158" s="2" customFormat="1" ht="22.5" customHeight="1" spans="1:7">
      <c r="A1158" s="6">
        <f>1156</f>
        <v>1156</v>
      </c>
      <c r="B1158" s="6" t="s">
        <v>1181</v>
      </c>
      <c r="C1158" s="6" t="s">
        <v>9</v>
      </c>
      <c r="D1158" s="6" t="s">
        <v>33</v>
      </c>
      <c r="E1158" s="6" t="s">
        <v>11</v>
      </c>
      <c r="F1158" s="6">
        <v>1</v>
      </c>
      <c r="G1158" s="6">
        <v>763</v>
      </c>
    </row>
    <row r="1159" s="2" customFormat="1" ht="22.5" customHeight="1" spans="1:7">
      <c r="A1159" s="6">
        <f>1157</f>
        <v>1157</v>
      </c>
      <c r="B1159" s="6" t="s">
        <v>1182</v>
      </c>
      <c r="C1159" s="6" t="s">
        <v>9</v>
      </c>
      <c r="D1159" s="6" t="s">
        <v>33</v>
      </c>
      <c r="E1159" s="6" t="s">
        <v>17</v>
      </c>
      <c r="F1159" s="6">
        <v>2</v>
      </c>
      <c r="G1159" s="6">
        <v>1218</v>
      </c>
    </row>
    <row r="1160" s="2" customFormat="1" ht="22.5" customHeight="1" spans="1:7">
      <c r="A1160" s="6">
        <f>1158</f>
        <v>1158</v>
      </c>
      <c r="B1160" s="6" t="s">
        <v>1183</v>
      </c>
      <c r="C1160" s="6" t="s">
        <v>9</v>
      </c>
      <c r="D1160" s="6" t="s">
        <v>14</v>
      </c>
      <c r="E1160" s="6" t="s">
        <v>11</v>
      </c>
      <c r="F1160" s="6">
        <v>1</v>
      </c>
      <c r="G1160" s="6">
        <v>763</v>
      </c>
    </row>
    <row r="1161" s="2" customFormat="1" ht="22.5" customHeight="1" spans="1:7">
      <c r="A1161" s="6">
        <f>1159</f>
        <v>1159</v>
      </c>
      <c r="B1161" s="6" t="s">
        <v>1184</v>
      </c>
      <c r="C1161" s="6" t="s">
        <v>13</v>
      </c>
      <c r="D1161" s="6" t="s">
        <v>36</v>
      </c>
      <c r="E1161" s="6" t="s">
        <v>11</v>
      </c>
      <c r="F1161" s="6">
        <v>3</v>
      </c>
      <c r="G1161" s="6">
        <v>1765</v>
      </c>
    </row>
    <row r="1162" s="2" customFormat="1" ht="22.5" customHeight="1" spans="1:7">
      <c r="A1162" s="6">
        <f>1160</f>
        <v>1160</v>
      </c>
      <c r="B1162" s="6" t="s">
        <v>1185</v>
      </c>
      <c r="C1162" s="6" t="s">
        <v>13</v>
      </c>
      <c r="D1162" s="6" t="s">
        <v>110</v>
      </c>
      <c r="E1162" s="6" t="s">
        <v>11</v>
      </c>
      <c r="F1162" s="6">
        <v>1</v>
      </c>
      <c r="G1162" s="6">
        <v>736</v>
      </c>
    </row>
    <row r="1163" s="2" customFormat="1" ht="22.5" customHeight="1" spans="1:7">
      <c r="A1163" s="6">
        <f>1161</f>
        <v>1161</v>
      </c>
      <c r="B1163" s="6" t="s">
        <v>1186</v>
      </c>
      <c r="C1163" s="6" t="s">
        <v>13</v>
      </c>
      <c r="D1163" s="6" t="s">
        <v>56</v>
      </c>
      <c r="E1163" s="6" t="s">
        <v>11</v>
      </c>
      <c r="F1163" s="6">
        <v>1</v>
      </c>
      <c r="G1163" s="6">
        <v>763</v>
      </c>
    </row>
    <row r="1164" s="2" customFormat="1" ht="22.5" customHeight="1" spans="1:7">
      <c r="A1164" s="6">
        <f>1162</f>
        <v>1162</v>
      </c>
      <c r="B1164" s="6" t="s">
        <v>1187</v>
      </c>
      <c r="C1164" s="6" t="s">
        <v>13</v>
      </c>
      <c r="D1164" s="6" t="s">
        <v>50</v>
      </c>
      <c r="E1164" s="6" t="s">
        <v>17</v>
      </c>
      <c r="F1164" s="6">
        <v>1</v>
      </c>
      <c r="G1164" s="6">
        <v>686</v>
      </c>
    </row>
    <row r="1165" s="2" customFormat="1" ht="22.5" customHeight="1" spans="1:7">
      <c r="A1165" s="6">
        <f>1163</f>
        <v>1163</v>
      </c>
      <c r="B1165" s="6" t="s">
        <v>653</v>
      </c>
      <c r="C1165" s="6" t="s">
        <v>13</v>
      </c>
      <c r="D1165" s="6" t="s">
        <v>531</v>
      </c>
      <c r="E1165" s="6" t="s">
        <v>17</v>
      </c>
      <c r="F1165" s="6">
        <v>2</v>
      </c>
      <c r="G1165" s="6">
        <v>1275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238</v>
      </c>
      <c r="E1166" s="6" t="s">
        <v>11</v>
      </c>
      <c r="F1166" s="6">
        <v>1</v>
      </c>
      <c r="G1166" s="6">
        <v>763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238</v>
      </c>
      <c r="E1167" s="6" t="s">
        <v>11</v>
      </c>
      <c r="F1167" s="6">
        <v>2</v>
      </c>
      <c r="G1167" s="6">
        <v>1294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13</v>
      </c>
      <c r="D1168" s="6" t="s">
        <v>238</v>
      </c>
      <c r="E1168" s="6" t="s">
        <v>11</v>
      </c>
      <c r="F1168" s="6">
        <v>3</v>
      </c>
      <c r="G1168" s="6">
        <v>1830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531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9</v>
      </c>
      <c r="D1170" s="6" t="s">
        <v>79</v>
      </c>
      <c r="E1170" s="6" t="s">
        <v>17</v>
      </c>
      <c r="F1170" s="6">
        <v>2</v>
      </c>
      <c r="G1170" s="6">
        <v>1217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38</v>
      </c>
      <c r="E1171" s="6" t="s">
        <v>11</v>
      </c>
      <c r="F1171" s="6">
        <v>1</v>
      </c>
      <c r="G1171" s="6">
        <v>713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21</v>
      </c>
      <c r="E1172" s="6" t="s">
        <v>11</v>
      </c>
      <c r="F1172" s="6">
        <v>2</v>
      </c>
      <c r="G1172" s="6">
        <v>1349</v>
      </c>
    </row>
    <row r="1173" s="2" customFormat="1" ht="22.5" customHeight="1" spans="1:7">
      <c r="A1173" s="6">
        <f>1171</f>
        <v>1171</v>
      </c>
      <c r="B1173" s="6" t="s">
        <v>123</v>
      </c>
      <c r="C1173" s="6" t="s">
        <v>9</v>
      </c>
      <c r="D1173" s="6" t="s">
        <v>578</v>
      </c>
      <c r="E1173" s="6" t="s">
        <v>11</v>
      </c>
      <c r="F1173" s="6">
        <v>2</v>
      </c>
      <c r="G1173" s="6">
        <v>1194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13</v>
      </c>
      <c r="D1174" s="6" t="s">
        <v>38</v>
      </c>
      <c r="E1174" s="6" t="s">
        <v>295</v>
      </c>
      <c r="F1174" s="6">
        <v>1</v>
      </c>
      <c r="G1174" s="6">
        <v>631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13</v>
      </c>
      <c r="D1175" s="6" t="s">
        <v>38</v>
      </c>
      <c r="E1175" s="6" t="s">
        <v>11</v>
      </c>
      <c r="F1175" s="6">
        <v>1</v>
      </c>
      <c r="G1175" s="6">
        <v>713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578</v>
      </c>
      <c r="E1176" s="6" t="s">
        <v>11</v>
      </c>
      <c r="F1176" s="6">
        <v>2</v>
      </c>
      <c r="G1176" s="6">
        <v>1449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13</v>
      </c>
      <c r="D1177" s="6" t="s">
        <v>578</v>
      </c>
      <c r="E1177" s="6" t="s">
        <v>17</v>
      </c>
      <c r="F1177" s="6">
        <v>3</v>
      </c>
      <c r="G1177" s="6">
        <v>1753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578</v>
      </c>
      <c r="E1178" s="6" t="s">
        <v>11</v>
      </c>
      <c r="F1178" s="6">
        <v>2</v>
      </c>
      <c r="G1178" s="6">
        <v>1294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29</v>
      </c>
      <c r="E1179" s="6" t="s">
        <v>11</v>
      </c>
      <c r="F1179" s="6">
        <v>1</v>
      </c>
      <c r="G1179" s="6">
        <v>763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19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9</v>
      </c>
      <c r="D1181" s="6" t="s">
        <v>19</v>
      </c>
      <c r="E1181" s="6" t="s">
        <v>17</v>
      </c>
      <c r="F1181" s="6">
        <v>3</v>
      </c>
      <c r="G1181" s="6">
        <v>1863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9</v>
      </c>
      <c r="D1182" s="6" t="s">
        <v>38</v>
      </c>
      <c r="E1182" s="6" t="s">
        <v>11</v>
      </c>
      <c r="F1182" s="6">
        <v>2</v>
      </c>
      <c r="G1182" s="6">
        <v>1349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13</v>
      </c>
      <c r="D1183" s="6" t="s">
        <v>16</v>
      </c>
      <c r="E1183" s="6" t="s">
        <v>11</v>
      </c>
      <c r="F1183" s="6">
        <v>2</v>
      </c>
      <c r="G1183" s="6">
        <v>1349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13</v>
      </c>
      <c r="D1184" s="6" t="s">
        <v>36</v>
      </c>
      <c r="E1184" s="6" t="s">
        <v>11</v>
      </c>
      <c r="F1184" s="6">
        <v>1</v>
      </c>
      <c r="G1184" s="6">
        <v>763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13</v>
      </c>
      <c r="D1185" s="6" t="s">
        <v>27</v>
      </c>
      <c r="E1185" s="6" t="s">
        <v>295</v>
      </c>
      <c r="F1185" s="6">
        <v>1</v>
      </c>
      <c r="G1185" s="6">
        <v>551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9</v>
      </c>
      <c r="D1186" s="6" t="s">
        <v>70</v>
      </c>
      <c r="E1186" s="6" t="s">
        <v>11</v>
      </c>
      <c r="F1186" s="6">
        <v>1</v>
      </c>
      <c r="G1186" s="6">
        <v>763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13</v>
      </c>
      <c r="D1187" s="6" t="s">
        <v>50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9</v>
      </c>
      <c r="D1188" s="6" t="s">
        <v>16</v>
      </c>
      <c r="E1188" s="6" t="s">
        <v>11</v>
      </c>
      <c r="F1188" s="6">
        <v>1</v>
      </c>
      <c r="G1188" s="6">
        <v>763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33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9</v>
      </c>
      <c r="D1190" s="6" t="s">
        <v>50</v>
      </c>
      <c r="E1190" s="6" t="s">
        <v>11</v>
      </c>
      <c r="F1190" s="6">
        <v>1</v>
      </c>
      <c r="G1190" s="6">
        <v>763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9</v>
      </c>
      <c r="D1191" s="6" t="s">
        <v>531</v>
      </c>
      <c r="E1191" s="6" t="s">
        <v>11</v>
      </c>
      <c r="F1191" s="6">
        <v>1</v>
      </c>
      <c r="G1191" s="6">
        <v>763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531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13</v>
      </c>
      <c r="D1193" s="6" t="s">
        <v>531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9</v>
      </c>
      <c r="D1194" s="6" t="s">
        <v>21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29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578</v>
      </c>
      <c r="E1196" s="6" t="s">
        <v>11</v>
      </c>
      <c r="F1196" s="6">
        <v>3</v>
      </c>
      <c r="G1196" s="6">
        <v>1625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13</v>
      </c>
      <c r="D1197" s="6" t="s">
        <v>21</v>
      </c>
      <c r="E1197" s="6" t="s">
        <v>17</v>
      </c>
      <c r="F1197" s="6">
        <v>3</v>
      </c>
      <c r="G1197" s="6">
        <v>1498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9</v>
      </c>
      <c r="D1198" s="6" t="s">
        <v>578</v>
      </c>
      <c r="E1198" s="6" t="s">
        <v>11</v>
      </c>
      <c r="F1198" s="6">
        <v>2</v>
      </c>
      <c r="G1198" s="6">
        <v>1399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9</v>
      </c>
      <c r="D1199" s="6" t="s">
        <v>578</v>
      </c>
      <c r="E1199" s="6" t="s">
        <v>11</v>
      </c>
      <c r="F1199" s="6">
        <v>2</v>
      </c>
      <c r="G1199" s="6">
        <v>1399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9</v>
      </c>
      <c r="D1200" s="6" t="s">
        <v>56</v>
      </c>
      <c r="E1200" s="6" t="s">
        <v>11</v>
      </c>
      <c r="F1200" s="6">
        <v>1</v>
      </c>
      <c r="G1200" s="6">
        <v>763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9</v>
      </c>
      <c r="D1201" s="6" t="s">
        <v>33</v>
      </c>
      <c r="E1201" s="6" t="s">
        <v>11</v>
      </c>
      <c r="F1201" s="6">
        <v>1</v>
      </c>
      <c r="G1201" s="6">
        <v>731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13</v>
      </c>
      <c r="D1202" s="6" t="s">
        <v>33</v>
      </c>
      <c r="E1202" s="6" t="s">
        <v>11</v>
      </c>
      <c r="F1202" s="6">
        <v>1</v>
      </c>
      <c r="G1202" s="6">
        <v>731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13</v>
      </c>
      <c r="D1203" s="6" t="s">
        <v>38</v>
      </c>
      <c r="E1203" s="6" t="s">
        <v>17</v>
      </c>
      <c r="F1203" s="6">
        <v>1</v>
      </c>
      <c r="G1203" s="6">
        <v>586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13</v>
      </c>
      <c r="D1204" s="6" t="s">
        <v>56</v>
      </c>
      <c r="E1204" s="6" t="s">
        <v>11</v>
      </c>
      <c r="F1204" s="6">
        <v>1</v>
      </c>
      <c r="G1204" s="6">
        <v>763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38</v>
      </c>
      <c r="E1205" s="6" t="s">
        <v>17</v>
      </c>
      <c r="F1205" s="6">
        <v>1</v>
      </c>
      <c r="G1205" s="6">
        <v>431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13</v>
      </c>
      <c r="D1206" s="6" t="s">
        <v>33</v>
      </c>
      <c r="E1206" s="6" t="s">
        <v>11</v>
      </c>
      <c r="F1206" s="6">
        <v>1</v>
      </c>
      <c r="G1206" s="6">
        <v>731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13</v>
      </c>
      <c r="D1207" s="6" t="s">
        <v>388</v>
      </c>
      <c r="E1207" s="6" t="s">
        <v>11</v>
      </c>
      <c r="F1207" s="6">
        <v>1</v>
      </c>
      <c r="G1207" s="6">
        <v>701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13</v>
      </c>
      <c r="D1208" s="6" t="s">
        <v>38</v>
      </c>
      <c r="E1208" s="6" t="s">
        <v>11</v>
      </c>
      <c r="F1208" s="6">
        <v>1</v>
      </c>
      <c r="G1208" s="6">
        <v>636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9</v>
      </c>
      <c r="D1209" s="6" t="s">
        <v>36</v>
      </c>
      <c r="E1209" s="6" t="s">
        <v>11</v>
      </c>
      <c r="F1209" s="6">
        <v>2</v>
      </c>
      <c r="G1209" s="6">
        <v>1053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9</v>
      </c>
      <c r="D1210" s="6" t="s">
        <v>531</v>
      </c>
      <c r="E1210" s="6" t="s">
        <v>17</v>
      </c>
      <c r="F1210" s="6">
        <v>1</v>
      </c>
      <c r="G1210" s="6">
        <v>636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531</v>
      </c>
      <c r="E1211" s="6" t="s">
        <v>11</v>
      </c>
      <c r="F1211" s="6">
        <v>2</v>
      </c>
      <c r="G1211" s="6">
        <v>1194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13</v>
      </c>
      <c r="D1212" s="6" t="s">
        <v>531</v>
      </c>
      <c r="E1212" s="6" t="s">
        <v>17</v>
      </c>
      <c r="F1212" s="6">
        <v>3</v>
      </c>
      <c r="G1212" s="6">
        <v>1820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13</v>
      </c>
      <c r="D1213" s="6" t="s">
        <v>531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14</v>
      </c>
      <c r="E1214" s="6" t="s">
        <v>295</v>
      </c>
      <c r="F1214" s="6">
        <v>1</v>
      </c>
      <c r="G1214" s="6">
        <v>549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21</v>
      </c>
      <c r="E1215" s="6" t="s">
        <v>11</v>
      </c>
      <c r="F1215" s="6">
        <v>1</v>
      </c>
      <c r="G1215" s="6">
        <v>713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343</v>
      </c>
      <c r="E1216" s="6" t="s">
        <v>11</v>
      </c>
      <c r="F1216" s="6">
        <v>1</v>
      </c>
      <c r="G1216" s="6">
        <v>731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9</v>
      </c>
      <c r="D1217" s="6" t="s">
        <v>21</v>
      </c>
      <c r="E1217" s="6" t="s">
        <v>11</v>
      </c>
      <c r="F1217" s="6">
        <v>1</v>
      </c>
      <c r="G1217" s="6">
        <v>763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9</v>
      </c>
      <c r="D1218" s="6" t="s">
        <v>21</v>
      </c>
      <c r="E1218" s="6" t="s">
        <v>11</v>
      </c>
      <c r="F1218" s="6">
        <v>1</v>
      </c>
      <c r="G1218" s="6">
        <v>763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388</v>
      </c>
      <c r="E1219" s="6" t="s">
        <v>11</v>
      </c>
      <c r="F1219" s="6">
        <v>1</v>
      </c>
      <c r="G1219" s="6">
        <v>751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13</v>
      </c>
      <c r="D1220" s="6" t="s">
        <v>388</v>
      </c>
      <c r="E1220" s="6" t="s">
        <v>11</v>
      </c>
      <c r="F1220" s="6">
        <v>1</v>
      </c>
      <c r="G1220" s="6">
        <v>731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578</v>
      </c>
      <c r="E1221" s="6" t="s">
        <v>11</v>
      </c>
      <c r="F1221" s="6">
        <v>3</v>
      </c>
      <c r="G1221" s="6">
        <v>1880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238</v>
      </c>
      <c r="E1222" s="6" t="s">
        <v>11</v>
      </c>
      <c r="F1222" s="6">
        <v>1</v>
      </c>
      <c r="G1222" s="6">
        <v>763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9</v>
      </c>
      <c r="D1223" s="6" t="s">
        <v>33</v>
      </c>
      <c r="E1223" s="6" t="s">
        <v>11</v>
      </c>
      <c r="F1223" s="6">
        <v>3</v>
      </c>
      <c r="G1223" s="6">
        <v>1729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110</v>
      </c>
      <c r="E1224" s="6" t="s">
        <v>295</v>
      </c>
      <c r="F1224" s="6">
        <v>1</v>
      </c>
      <c r="G1224" s="6">
        <v>519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110</v>
      </c>
      <c r="E1225" s="6" t="s">
        <v>11</v>
      </c>
      <c r="F1225" s="6">
        <v>1</v>
      </c>
      <c r="G1225" s="6">
        <v>701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9</v>
      </c>
      <c r="D1226" s="6" t="s">
        <v>598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38</v>
      </c>
      <c r="E1227" s="6" t="s">
        <v>11</v>
      </c>
      <c r="F1227" s="6">
        <v>3</v>
      </c>
      <c r="G1227" s="6">
        <v>2162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38</v>
      </c>
      <c r="E1228" s="6" t="s">
        <v>17</v>
      </c>
      <c r="F1228" s="6">
        <v>1</v>
      </c>
      <c r="G1228" s="6">
        <v>686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13</v>
      </c>
      <c r="D1229" s="6" t="s">
        <v>38</v>
      </c>
      <c r="E1229" s="6" t="s">
        <v>11</v>
      </c>
      <c r="F1229" s="6">
        <v>1</v>
      </c>
      <c r="G1229" s="6">
        <v>763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9</v>
      </c>
      <c r="D1230" s="6" t="s">
        <v>531</v>
      </c>
      <c r="E1230" s="6" t="s">
        <v>11</v>
      </c>
      <c r="F1230" s="6">
        <v>1</v>
      </c>
      <c r="G1230" s="6">
        <v>763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9</v>
      </c>
      <c r="D1231" s="6" t="s">
        <v>70</v>
      </c>
      <c r="E1231" s="6" t="s">
        <v>17</v>
      </c>
      <c r="F1231" s="6">
        <v>2</v>
      </c>
      <c r="G1231" s="6">
        <v>1153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531</v>
      </c>
      <c r="E1232" s="6" t="s">
        <v>11</v>
      </c>
      <c r="F1232" s="6">
        <v>1</v>
      </c>
      <c r="G1232" s="6">
        <v>763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13</v>
      </c>
      <c r="D1233" s="6" t="s">
        <v>578</v>
      </c>
      <c r="E1233" s="6" t="s">
        <v>17</v>
      </c>
      <c r="F1233" s="6">
        <v>1</v>
      </c>
      <c r="G1233" s="6">
        <v>686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578</v>
      </c>
      <c r="E1234" s="6" t="s">
        <v>11</v>
      </c>
      <c r="F1234" s="6">
        <v>3</v>
      </c>
      <c r="G1234" s="6">
        <v>1958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598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531</v>
      </c>
      <c r="E1236" s="6" t="s">
        <v>17</v>
      </c>
      <c r="F1236" s="6">
        <v>1</v>
      </c>
      <c r="G1236" s="6">
        <v>636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598</v>
      </c>
      <c r="E1237" s="6" t="s">
        <v>11</v>
      </c>
      <c r="F1237" s="6">
        <v>1</v>
      </c>
      <c r="G1237" s="6">
        <v>763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9</v>
      </c>
      <c r="D1238" s="6" t="s">
        <v>238</v>
      </c>
      <c r="E1238" s="6" t="s">
        <v>295</v>
      </c>
      <c r="F1238" s="6">
        <v>2</v>
      </c>
      <c r="G1238" s="6">
        <v>912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356</v>
      </c>
      <c r="E1239" s="6" t="s">
        <v>11</v>
      </c>
      <c r="F1239" s="6">
        <v>1</v>
      </c>
      <c r="G1239" s="6">
        <v>731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9</v>
      </c>
      <c r="D1240" s="6" t="s">
        <v>50</v>
      </c>
      <c r="E1240" s="6" t="s">
        <v>11</v>
      </c>
      <c r="F1240" s="6">
        <v>1</v>
      </c>
      <c r="G1240" s="6">
        <v>751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13</v>
      </c>
      <c r="D1241" s="6" t="s">
        <v>33</v>
      </c>
      <c r="E1241" s="6" t="s">
        <v>11</v>
      </c>
      <c r="F1241" s="6">
        <v>3</v>
      </c>
      <c r="G1241" s="6">
        <v>1884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14</v>
      </c>
      <c r="E1242" s="6" t="s">
        <v>11</v>
      </c>
      <c r="F1242" s="6">
        <v>1</v>
      </c>
      <c r="G1242" s="6">
        <v>751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9</v>
      </c>
      <c r="D1243" s="6" t="s">
        <v>598</v>
      </c>
      <c r="E1243" s="6" t="s">
        <v>11</v>
      </c>
      <c r="F1243" s="6">
        <v>2</v>
      </c>
      <c r="G1243" s="6">
        <v>1194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238</v>
      </c>
      <c r="E1244" s="6" t="s">
        <v>11</v>
      </c>
      <c r="F1244" s="6">
        <v>2</v>
      </c>
      <c r="G1244" s="6">
        <v>1526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9</v>
      </c>
      <c r="D1245" s="6" t="s">
        <v>50</v>
      </c>
      <c r="E1245" s="6" t="s">
        <v>11</v>
      </c>
      <c r="F1245" s="6">
        <v>1</v>
      </c>
      <c r="G1245" s="6">
        <v>751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9</v>
      </c>
      <c r="D1246" s="6" t="s">
        <v>56</v>
      </c>
      <c r="E1246" s="6" t="s">
        <v>17</v>
      </c>
      <c r="F1246" s="6">
        <v>3</v>
      </c>
      <c r="G1246" s="6">
        <v>1908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9</v>
      </c>
      <c r="D1247" s="6" t="s">
        <v>388</v>
      </c>
      <c r="E1247" s="6" t="s">
        <v>11</v>
      </c>
      <c r="F1247" s="6">
        <v>1</v>
      </c>
      <c r="G1247" s="6">
        <v>633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9</v>
      </c>
      <c r="D1248" s="6" t="s">
        <v>38</v>
      </c>
      <c r="E1248" s="6" t="s">
        <v>11</v>
      </c>
      <c r="F1248" s="6">
        <v>1</v>
      </c>
      <c r="G1248" s="6">
        <v>763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238</v>
      </c>
      <c r="E1249" s="6" t="s">
        <v>11</v>
      </c>
      <c r="F1249" s="6">
        <v>1</v>
      </c>
      <c r="G1249" s="6">
        <v>763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13</v>
      </c>
      <c r="D1250" s="6" t="s">
        <v>578</v>
      </c>
      <c r="E1250" s="6" t="s">
        <v>11</v>
      </c>
      <c r="F1250" s="6">
        <v>2</v>
      </c>
      <c r="G1250" s="6">
        <v>1426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13</v>
      </c>
      <c r="D1251" s="6" t="s">
        <v>238</v>
      </c>
      <c r="E1251" s="6" t="s">
        <v>17</v>
      </c>
      <c r="F1251" s="6">
        <v>1</v>
      </c>
      <c r="G1251" s="6">
        <v>636</v>
      </c>
    </row>
    <row r="1252" s="2" customFormat="1" ht="22.5" customHeight="1" spans="1:7">
      <c r="A1252" s="6">
        <f>1250</f>
        <v>1250</v>
      </c>
      <c r="B1252" s="6" t="s">
        <v>1273</v>
      </c>
      <c r="C1252" s="6" t="s">
        <v>13</v>
      </c>
      <c r="D1252" s="6" t="s">
        <v>27</v>
      </c>
      <c r="E1252" s="6" t="s">
        <v>11</v>
      </c>
      <c r="F1252" s="6">
        <v>1</v>
      </c>
      <c r="G1252" s="6">
        <v>831</v>
      </c>
    </row>
    <row r="1253" s="2" customFormat="1" ht="22.5" customHeight="1" spans="1:7">
      <c r="A1253" s="6">
        <f>1251</f>
        <v>1251</v>
      </c>
      <c r="B1253" s="6" t="s">
        <v>1274</v>
      </c>
      <c r="C1253" s="6" t="s">
        <v>9</v>
      </c>
      <c r="D1253" s="6" t="s">
        <v>50</v>
      </c>
      <c r="E1253" s="6" t="s">
        <v>17</v>
      </c>
      <c r="F1253" s="6">
        <v>1</v>
      </c>
      <c r="G1253" s="6">
        <v>674</v>
      </c>
    </row>
    <row r="1254" s="2" customFormat="1" ht="22.5" customHeight="1" spans="1:7">
      <c r="A1254" s="6">
        <f>1252</f>
        <v>1252</v>
      </c>
      <c r="B1254" s="6" t="s">
        <v>1275</v>
      </c>
      <c r="C1254" s="6" t="s">
        <v>13</v>
      </c>
      <c r="D1254" s="6" t="s">
        <v>520</v>
      </c>
      <c r="E1254" s="6" t="s">
        <v>11</v>
      </c>
      <c r="F1254" s="6">
        <v>2</v>
      </c>
      <c r="G1254" s="6">
        <v>1545</v>
      </c>
    </row>
    <row r="1255" s="2" customFormat="1" ht="22.5" customHeight="1" spans="1:7">
      <c r="A1255" s="6">
        <f>1253</f>
        <v>1253</v>
      </c>
      <c r="B1255" s="6" t="s">
        <v>1276</v>
      </c>
      <c r="C1255" s="6" t="s">
        <v>13</v>
      </c>
      <c r="D1255" s="6" t="s">
        <v>50</v>
      </c>
      <c r="E1255" s="6" t="s">
        <v>17</v>
      </c>
      <c r="F1255" s="6">
        <v>1</v>
      </c>
      <c r="G1255" s="6">
        <v>694</v>
      </c>
    </row>
    <row r="1256" s="2" customFormat="1" ht="22.5" customHeight="1" spans="1:7">
      <c r="A1256" s="6">
        <f>1254</f>
        <v>1254</v>
      </c>
      <c r="B1256" s="6" t="s">
        <v>1277</v>
      </c>
      <c r="C1256" s="6" t="s">
        <v>13</v>
      </c>
      <c r="D1256" s="6" t="s">
        <v>50</v>
      </c>
      <c r="E1256" s="6" t="s">
        <v>17</v>
      </c>
      <c r="F1256" s="6">
        <v>1</v>
      </c>
      <c r="G1256" s="6">
        <v>714</v>
      </c>
    </row>
    <row r="1257" s="2" customFormat="1" ht="22.5" customHeight="1" spans="1:7">
      <c r="A1257" s="6">
        <f>1255</f>
        <v>1255</v>
      </c>
      <c r="B1257" s="6" t="s">
        <v>1278</v>
      </c>
      <c r="C1257" s="6" t="s">
        <v>13</v>
      </c>
      <c r="D1257" s="6" t="s">
        <v>70</v>
      </c>
      <c r="E1257" s="6" t="s">
        <v>11</v>
      </c>
      <c r="F1257" s="6">
        <v>2</v>
      </c>
      <c r="G1257" s="6">
        <v>1462</v>
      </c>
    </row>
    <row r="1258" s="2" customFormat="1" ht="22.5" customHeight="1" spans="1:7">
      <c r="A1258" s="6">
        <f>1256</f>
        <v>1256</v>
      </c>
      <c r="B1258" s="6" t="s">
        <v>1279</v>
      </c>
      <c r="C1258" s="6" t="s">
        <v>13</v>
      </c>
      <c r="D1258" s="6" t="s">
        <v>388</v>
      </c>
      <c r="E1258" s="6" t="s">
        <v>11</v>
      </c>
      <c r="F1258" s="6">
        <v>1</v>
      </c>
      <c r="G1258" s="6">
        <v>771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9</v>
      </c>
      <c r="D1259" s="6" t="s">
        <v>36</v>
      </c>
      <c r="E1259" s="6" t="s">
        <v>11</v>
      </c>
      <c r="F1259" s="6">
        <v>2</v>
      </c>
      <c r="G1259" s="6">
        <v>1270</v>
      </c>
    </row>
    <row r="1260" s="2" customFormat="1" ht="22.5" customHeight="1" spans="1:7">
      <c r="A1260" s="6">
        <f>1258</f>
        <v>1258</v>
      </c>
      <c r="B1260" s="6" t="s">
        <v>1281</v>
      </c>
      <c r="C1260" s="6" t="s">
        <v>13</v>
      </c>
      <c r="D1260" s="6" t="s">
        <v>29</v>
      </c>
      <c r="E1260" s="6" t="s">
        <v>17</v>
      </c>
      <c r="F1260" s="6">
        <v>2</v>
      </c>
      <c r="G1260" s="6">
        <v>1268</v>
      </c>
    </row>
    <row r="1261" s="2" customFormat="1" ht="22.5" customHeight="1" spans="1:7">
      <c r="A1261" s="6">
        <f>1259</f>
        <v>1259</v>
      </c>
      <c r="B1261" s="6" t="s">
        <v>1282</v>
      </c>
      <c r="C1261" s="6" t="s">
        <v>13</v>
      </c>
      <c r="D1261" s="6" t="s">
        <v>21</v>
      </c>
      <c r="E1261" s="6" t="s">
        <v>11</v>
      </c>
      <c r="F1261" s="6">
        <v>1</v>
      </c>
      <c r="G1261" s="6">
        <v>763</v>
      </c>
    </row>
    <row r="1262" s="2" customFormat="1" ht="22.5" customHeight="1" spans="1:7">
      <c r="A1262" s="6">
        <f>1260</f>
        <v>1260</v>
      </c>
      <c r="B1262" s="6" t="s">
        <v>1283</v>
      </c>
      <c r="C1262" s="6" t="s">
        <v>13</v>
      </c>
      <c r="D1262" s="6" t="s">
        <v>531</v>
      </c>
      <c r="E1262" s="6" t="s">
        <v>11</v>
      </c>
      <c r="F1262" s="6">
        <v>2</v>
      </c>
      <c r="G1262" s="6">
        <v>1399</v>
      </c>
    </row>
    <row r="1263" s="2" customFormat="1" ht="22.5" customHeight="1" spans="1:7">
      <c r="A1263" s="6">
        <f>1261</f>
        <v>1261</v>
      </c>
      <c r="B1263" s="6" t="s">
        <v>487</v>
      </c>
      <c r="C1263" s="6" t="s">
        <v>9</v>
      </c>
      <c r="D1263" s="6" t="s">
        <v>21</v>
      </c>
      <c r="E1263" s="6" t="s">
        <v>11</v>
      </c>
      <c r="F1263" s="6">
        <v>1</v>
      </c>
      <c r="G1263" s="6">
        <v>763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79</v>
      </c>
      <c r="E1264" s="6" t="s">
        <v>11</v>
      </c>
      <c r="F1264" s="6">
        <v>1</v>
      </c>
      <c r="G1264" s="6">
        <v>671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238</v>
      </c>
      <c r="E1265" s="6" t="s">
        <v>11</v>
      </c>
      <c r="F1265" s="6">
        <v>5</v>
      </c>
      <c r="G1265" s="6">
        <v>3102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238</v>
      </c>
      <c r="E1266" s="6" t="s">
        <v>11</v>
      </c>
      <c r="F1266" s="6">
        <v>2</v>
      </c>
      <c r="G1266" s="6">
        <v>1399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238</v>
      </c>
      <c r="E1267" s="6" t="s">
        <v>17</v>
      </c>
      <c r="F1267" s="6">
        <v>1</v>
      </c>
      <c r="G1267" s="6">
        <v>636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578</v>
      </c>
      <c r="E1268" s="6" t="s">
        <v>11</v>
      </c>
      <c r="F1268" s="6">
        <v>1</v>
      </c>
      <c r="G1268" s="6">
        <v>763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38</v>
      </c>
      <c r="E1269" s="6" t="s">
        <v>17</v>
      </c>
      <c r="F1269" s="6">
        <v>1</v>
      </c>
      <c r="G1269" s="6">
        <v>763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58</v>
      </c>
      <c r="E1270" s="6" t="s">
        <v>11</v>
      </c>
      <c r="F1270" s="6">
        <v>1</v>
      </c>
      <c r="G1270" s="6">
        <v>729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578</v>
      </c>
      <c r="E1271" s="6" t="s">
        <v>295</v>
      </c>
      <c r="F1271" s="6">
        <v>1</v>
      </c>
      <c r="G1271" s="6">
        <v>636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531</v>
      </c>
      <c r="E1272" s="6" t="s">
        <v>17</v>
      </c>
      <c r="F1272" s="6">
        <v>2</v>
      </c>
      <c r="G1272" s="6">
        <v>1272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578</v>
      </c>
      <c r="E1273" s="6" t="s">
        <v>17</v>
      </c>
      <c r="F1273" s="6">
        <v>3</v>
      </c>
      <c r="G1273" s="6">
        <v>1908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238</v>
      </c>
      <c r="E1274" s="6" t="s">
        <v>11</v>
      </c>
      <c r="F1274" s="6">
        <v>2</v>
      </c>
      <c r="G1274" s="6">
        <v>1399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578</v>
      </c>
      <c r="E1275" s="6" t="s">
        <v>11</v>
      </c>
      <c r="F1275" s="6">
        <v>2</v>
      </c>
      <c r="G1275" s="6">
        <v>1399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578</v>
      </c>
      <c r="E1276" s="6" t="s">
        <v>17</v>
      </c>
      <c r="F1276" s="6">
        <v>1</v>
      </c>
      <c r="G1276" s="6">
        <v>636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531</v>
      </c>
      <c r="E1277" s="6" t="s">
        <v>11</v>
      </c>
      <c r="F1277" s="6">
        <v>2</v>
      </c>
      <c r="G1277" s="6">
        <v>1194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9</v>
      </c>
      <c r="D1278" s="6" t="s">
        <v>21</v>
      </c>
      <c r="E1278" s="6" t="s">
        <v>11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41</v>
      </c>
      <c r="C1279" s="6" t="s">
        <v>9</v>
      </c>
      <c r="D1279" s="6" t="s">
        <v>21</v>
      </c>
      <c r="E1279" s="6" t="s">
        <v>11</v>
      </c>
      <c r="F1279" s="6">
        <v>3</v>
      </c>
      <c r="G1279" s="6">
        <v>1830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13</v>
      </c>
      <c r="D1280" s="6" t="s">
        <v>21</v>
      </c>
      <c r="E1280" s="6" t="s">
        <v>295</v>
      </c>
      <c r="F1280" s="6">
        <v>1</v>
      </c>
      <c r="G1280" s="6">
        <v>431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9</v>
      </c>
      <c r="D1281" s="6" t="s">
        <v>58</v>
      </c>
      <c r="E1281" s="6" t="s">
        <v>11</v>
      </c>
      <c r="F1281" s="6">
        <v>1</v>
      </c>
      <c r="G1281" s="6">
        <v>709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9</v>
      </c>
      <c r="D1282" s="6" t="s">
        <v>520</v>
      </c>
      <c r="E1282" s="6" t="s">
        <v>11</v>
      </c>
      <c r="F1282" s="6">
        <v>1</v>
      </c>
      <c r="G1282" s="6">
        <v>704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13</v>
      </c>
      <c r="D1283" s="6" t="s">
        <v>58</v>
      </c>
      <c r="E1283" s="6" t="s">
        <v>11</v>
      </c>
      <c r="F1283" s="6">
        <v>1</v>
      </c>
      <c r="G1283" s="6">
        <v>777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388</v>
      </c>
      <c r="E1284" s="6" t="s">
        <v>11</v>
      </c>
      <c r="F1284" s="6">
        <v>1</v>
      </c>
      <c r="G1284" s="6">
        <v>683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56</v>
      </c>
      <c r="E1285" s="6" t="s">
        <v>11</v>
      </c>
      <c r="F1285" s="6">
        <v>1</v>
      </c>
      <c r="G1285" s="6">
        <v>763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56</v>
      </c>
      <c r="E1286" s="6" t="s">
        <v>11</v>
      </c>
      <c r="F1286" s="6">
        <v>1</v>
      </c>
      <c r="G1286" s="6">
        <v>763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13</v>
      </c>
      <c r="D1287" s="6" t="s">
        <v>238</v>
      </c>
      <c r="E1287" s="6" t="s">
        <v>11</v>
      </c>
      <c r="F1287" s="6">
        <v>1</v>
      </c>
      <c r="G1287" s="6">
        <v>763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9</v>
      </c>
      <c r="D1288" s="6" t="s">
        <v>238</v>
      </c>
      <c r="E1288" s="6" t="s">
        <v>11</v>
      </c>
      <c r="F1288" s="6">
        <v>1</v>
      </c>
      <c r="G1288" s="6">
        <v>763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13</v>
      </c>
      <c r="D1289" s="6" t="s">
        <v>598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13</v>
      </c>
      <c r="D1290" s="6" t="s">
        <v>29</v>
      </c>
      <c r="E1290" s="6" t="s">
        <v>11</v>
      </c>
      <c r="F1290" s="6">
        <v>1</v>
      </c>
      <c r="G1290" s="6">
        <v>683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9</v>
      </c>
      <c r="D1291" s="6" t="s">
        <v>36</v>
      </c>
      <c r="E1291" s="6" t="s">
        <v>17</v>
      </c>
      <c r="F1291" s="6">
        <v>1</v>
      </c>
      <c r="G1291" s="6">
        <v>626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13</v>
      </c>
      <c r="D1292" s="6" t="s">
        <v>36</v>
      </c>
      <c r="E1292" s="6" t="s">
        <v>11</v>
      </c>
      <c r="F1292" s="6">
        <v>1</v>
      </c>
      <c r="G1292" s="6">
        <v>719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50</v>
      </c>
      <c r="E1293" s="6" t="s">
        <v>17</v>
      </c>
      <c r="F1293" s="6">
        <v>1</v>
      </c>
      <c r="G1293" s="6">
        <v>696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9</v>
      </c>
      <c r="D1294" s="6" t="s">
        <v>50</v>
      </c>
      <c r="E1294" s="6" t="s">
        <v>17</v>
      </c>
      <c r="F1294" s="6">
        <v>1</v>
      </c>
      <c r="G1294" s="6">
        <v>656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13</v>
      </c>
      <c r="D1295" s="6" t="s">
        <v>36</v>
      </c>
      <c r="E1295" s="6" t="s">
        <v>11</v>
      </c>
      <c r="F1295" s="6">
        <v>3</v>
      </c>
      <c r="G1295" s="6">
        <v>2015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13</v>
      </c>
      <c r="D1296" s="6" t="s">
        <v>36</v>
      </c>
      <c r="E1296" s="6" t="s">
        <v>11</v>
      </c>
      <c r="F1296" s="6">
        <v>1</v>
      </c>
      <c r="G1296" s="6">
        <v>719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1075</v>
      </c>
      <c r="E1297" s="6" t="s">
        <v>11</v>
      </c>
      <c r="F1297" s="6">
        <v>1</v>
      </c>
      <c r="G1297" s="6">
        <v>729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70</v>
      </c>
      <c r="E1298" s="6" t="s">
        <v>11</v>
      </c>
      <c r="F1298" s="6">
        <v>1</v>
      </c>
      <c r="G1298" s="6">
        <v>719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13</v>
      </c>
      <c r="D1299" s="6" t="s">
        <v>578</v>
      </c>
      <c r="E1299" s="6" t="s">
        <v>17</v>
      </c>
      <c r="F1299" s="6">
        <v>1</v>
      </c>
      <c r="G1299" s="6">
        <v>636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9</v>
      </c>
      <c r="D1300" s="6" t="s">
        <v>50</v>
      </c>
      <c r="E1300" s="6" t="s">
        <v>11</v>
      </c>
      <c r="F1300" s="6">
        <v>1</v>
      </c>
      <c r="G1300" s="6">
        <v>673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9</v>
      </c>
      <c r="D1301" s="6" t="s">
        <v>33</v>
      </c>
      <c r="E1301" s="6" t="s">
        <v>17</v>
      </c>
      <c r="F1301" s="6">
        <v>1</v>
      </c>
      <c r="G1301" s="6">
        <v>626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70</v>
      </c>
      <c r="E1302" s="6" t="s">
        <v>17</v>
      </c>
      <c r="F1302" s="6">
        <v>1</v>
      </c>
      <c r="G1302" s="6">
        <v>626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9</v>
      </c>
      <c r="D1303" s="6" t="s">
        <v>70</v>
      </c>
      <c r="E1303" s="6" t="s">
        <v>17</v>
      </c>
      <c r="F1303" s="6">
        <v>1</v>
      </c>
      <c r="G1303" s="6">
        <v>626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9</v>
      </c>
      <c r="D1304" s="6" t="s">
        <v>70</v>
      </c>
      <c r="E1304" s="6" t="s">
        <v>17</v>
      </c>
      <c r="F1304" s="6">
        <v>1</v>
      </c>
      <c r="G1304" s="6">
        <v>626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33</v>
      </c>
      <c r="E1305" s="6" t="s">
        <v>11</v>
      </c>
      <c r="F1305" s="6">
        <v>1</v>
      </c>
      <c r="G1305" s="6">
        <v>693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13</v>
      </c>
      <c r="D1306" s="6" t="s">
        <v>598</v>
      </c>
      <c r="E1306" s="6" t="s">
        <v>17</v>
      </c>
      <c r="F1306" s="6">
        <v>1</v>
      </c>
      <c r="G1306" s="6">
        <v>636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9</v>
      </c>
      <c r="D1307" s="6" t="s">
        <v>50</v>
      </c>
      <c r="E1307" s="6" t="s">
        <v>17</v>
      </c>
      <c r="F1307" s="6">
        <v>1</v>
      </c>
      <c r="G1307" s="6">
        <v>626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598</v>
      </c>
      <c r="E1308" s="6" t="s">
        <v>17</v>
      </c>
      <c r="F1308" s="6">
        <v>4</v>
      </c>
      <c r="G1308" s="6">
        <v>2134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33</v>
      </c>
      <c r="E1309" s="6" t="s">
        <v>1329</v>
      </c>
      <c r="F1309" s="6">
        <v>1</v>
      </c>
      <c r="G1309" s="6">
        <v>606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13</v>
      </c>
      <c r="D1310" s="6" t="s">
        <v>58</v>
      </c>
      <c r="E1310" s="6" t="s">
        <v>11</v>
      </c>
      <c r="F1310" s="6">
        <v>1</v>
      </c>
      <c r="G1310" s="6">
        <v>729</v>
      </c>
    </row>
    <row r="1311" s="2" customFormat="1" ht="22.5" customHeight="1" spans="1:7">
      <c r="A1311" s="6">
        <f>1309</f>
        <v>1309</v>
      </c>
      <c r="B1311" s="6" t="s">
        <v>1096</v>
      </c>
      <c r="C1311" s="6" t="s">
        <v>13</v>
      </c>
      <c r="D1311" s="6" t="s">
        <v>36</v>
      </c>
      <c r="E1311" s="6" t="s">
        <v>11</v>
      </c>
      <c r="F1311" s="6">
        <v>2</v>
      </c>
      <c r="G1311" s="6">
        <v>1289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9</v>
      </c>
      <c r="D1312" s="6" t="s">
        <v>343</v>
      </c>
      <c r="E1312" s="6" t="s">
        <v>11</v>
      </c>
      <c r="F1312" s="6">
        <v>1</v>
      </c>
      <c r="G1312" s="6">
        <v>683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50</v>
      </c>
      <c r="E1313" s="6" t="s">
        <v>11</v>
      </c>
      <c r="F1313" s="6">
        <v>1</v>
      </c>
      <c r="G1313" s="6">
        <v>683</v>
      </c>
    </row>
    <row r="1314" s="2" customFormat="1" ht="22.5" customHeight="1" spans="1:7">
      <c r="A1314" s="6">
        <f>1312</f>
        <v>1312</v>
      </c>
      <c r="B1314" s="6" t="s">
        <v>1333</v>
      </c>
      <c r="C1314" s="6" t="s">
        <v>13</v>
      </c>
      <c r="D1314" s="6" t="s">
        <v>598</v>
      </c>
      <c r="E1314" s="6" t="s">
        <v>11</v>
      </c>
      <c r="F1314" s="6">
        <v>3</v>
      </c>
      <c r="G1314" s="6">
        <v>2035</v>
      </c>
    </row>
    <row r="1315" s="2" customFormat="1" ht="22.5" customHeight="1" spans="1:7">
      <c r="A1315" s="6">
        <f>1313</f>
        <v>1313</v>
      </c>
      <c r="B1315" s="6" t="s">
        <v>1334</v>
      </c>
      <c r="C1315" s="6" t="s">
        <v>13</v>
      </c>
      <c r="D1315" s="6" t="s">
        <v>578</v>
      </c>
      <c r="E1315" s="6" t="s">
        <v>11</v>
      </c>
      <c r="F1315" s="6">
        <v>2</v>
      </c>
      <c r="G1315" s="6">
        <v>1399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520</v>
      </c>
      <c r="E1316" s="6" t="s">
        <v>295</v>
      </c>
      <c r="F1316" s="6">
        <v>2</v>
      </c>
      <c r="G1316" s="6">
        <v>1044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13</v>
      </c>
      <c r="D1317" s="6" t="s">
        <v>110</v>
      </c>
      <c r="E1317" s="6" t="s">
        <v>17</v>
      </c>
      <c r="F1317" s="6">
        <v>2</v>
      </c>
      <c r="G1317" s="6">
        <v>1212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21</v>
      </c>
      <c r="E1318" s="6" t="s">
        <v>11</v>
      </c>
      <c r="F1318" s="6">
        <v>1</v>
      </c>
      <c r="G1318" s="6">
        <v>763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9</v>
      </c>
      <c r="D1319" s="6" t="s">
        <v>16</v>
      </c>
      <c r="E1319" s="6" t="s">
        <v>11</v>
      </c>
      <c r="F1319" s="6">
        <v>1</v>
      </c>
      <c r="G1319" s="6">
        <v>763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110</v>
      </c>
      <c r="E1320" s="6" t="s">
        <v>295</v>
      </c>
      <c r="F1320" s="6">
        <v>2</v>
      </c>
      <c r="G1320" s="6">
        <v>1002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13</v>
      </c>
      <c r="D1321" s="6" t="s">
        <v>27</v>
      </c>
      <c r="E1321" s="6" t="s">
        <v>295</v>
      </c>
      <c r="F1321" s="6">
        <v>2</v>
      </c>
      <c r="G1321" s="6">
        <v>1334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50</v>
      </c>
      <c r="E1322" s="6" t="s">
        <v>11</v>
      </c>
      <c r="F1322" s="6">
        <v>1</v>
      </c>
      <c r="G1322" s="6">
        <v>683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13</v>
      </c>
      <c r="D1323" s="6" t="s">
        <v>50</v>
      </c>
      <c r="E1323" s="6" t="s">
        <v>11</v>
      </c>
      <c r="F1323" s="6">
        <v>1</v>
      </c>
      <c r="G1323" s="6">
        <v>683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9</v>
      </c>
      <c r="D1324" s="6" t="s">
        <v>238</v>
      </c>
      <c r="E1324" s="6" t="s">
        <v>11</v>
      </c>
      <c r="F1324" s="6">
        <v>2</v>
      </c>
      <c r="G1324" s="6">
        <v>1526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13</v>
      </c>
      <c r="D1325" s="6" t="s">
        <v>36</v>
      </c>
      <c r="E1325" s="6" t="s">
        <v>11</v>
      </c>
      <c r="F1325" s="6">
        <v>1</v>
      </c>
      <c r="G1325" s="6">
        <v>633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9</v>
      </c>
      <c r="D1326" s="6" t="s">
        <v>70</v>
      </c>
      <c r="E1326" s="6" t="s">
        <v>11</v>
      </c>
      <c r="F1326" s="6">
        <v>1</v>
      </c>
      <c r="G1326" s="6">
        <v>633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9</v>
      </c>
      <c r="D1327" s="6" t="s">
        <v>33</v>
      </c>
      <c r="E1327" s="6" t="s">
        <v>17</v>
      </c>
      <c r="F1327" s="6">
        <v>2</v>
      </c>
      <c r="G1327" s="6">
        <v>1057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13</v>
      </c>
      <c r="D1328" s="6" t="s">
        <v>58</v>
      </c>
      <c r="E1328" s="6" t="s">
        <v>295</v>
      </c>
      <c r="F1328" s="6">
        <v>1</v>
      </c>
      <c r="G1328" s="6">
        <v>499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13</v>
      </c>
      <c r="D1329" s="6" t="s">
        <v>598</v>
      </c>
      <c r="E1329" s="6" t="s">
        <v>11</v>
      </c>
      <c r="F1329" s="6">
        <v>1</v>
      </c>
      <c r="G1329" s="6">
        <v>763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9</v>
      </c>
      <c r="D1330" s="6" t="s">
        <v>70</v>
      </c>
      <c r="E1330" s="6" t="s">
        <v>295</v>
      </c>
      <c r="F1330" s="6">
        <v>1</v>
      </c>
      <c r="G1330" s="6">
        <v>471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36</v>
      </c>
      <c r="E1331" s="6" t="s">
        <v>11</v>
      </c>
      <c r="F1331" s="6">
        <v>1</v>
      </c>
      <c r="G1331" s="6">
        <v>683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9</v>
      </c>
      <c r="D1332" s="6" t="s">
        <v>531</v>
      </c>
      <c r="E1332" s="6" t="s">
        <v>11</v>
      </c>
      <c r="F1332" s="6">
        <v>1</v>
      </c>
      <c r="G1332" s="6">
        <v>763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598</v>
      </c>
      <c r="E1333" s="6" t="s">
        <v>11</v>
      </c>
      <c r="F1333" s="6">
        <v>1</v>
      </c>
      <c r="G1333" s="6">
        <v>763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9</v>
      </c>
      <c r="D1334" s="6" t="s">
        <v>531</v>
      </c>
      <c r="E1334" s="6" t="s">
        <v>11</v>
      </c>
      <c r="F1334" s="6">
        <v>1</v>
      </c>
      <c r="G1334" s="6">
        <v>763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38</v>
      </c>
      <c r="E1335" s="6" t="s">
        <v>11</v>
      </c>
      <c r="F1335" s="6">
        <v>2</v>
      </c>
      <c r="G1335" s="6">
        <v>1399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238</v>
      </c>
      <c r="E1336" s="6" t="s">
        <v>17</v>
      </c>
      <c r="F1336" s="6">
        <v>1</v>
      </c>
      <c r="G1336" s="6">
        <v>686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13</v>
      </c>
      <c r="D1337" s="6" t="s">
        <v>520</v>
      </c>
      <c r="E1337" s="6" t="s">
        <v>295</v>
      </c>
      <c r="F1337" s="6">
        <v>2</v>
      </c>
      <c r="G1337" s="6">
        <v>1344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9</v>
      </c>
      <c r="D1338" s="6" t="s">
        <v>79</v>
      </c>
      <c r="E1338" s="6" t="s">
        <v>17</v>
      </c>
      <c r="F1338" s="6">
        <v>2</v>
      </c>
      <c r="G1338" s="6">
        <v>1115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33</v>
      </c>
      <c r="E1339" s="6" t="s">
        <v>17</v>
      </c>
      <c r="F1339" s="6">
        <v>3</v>
      </c>
      <c r="G1339" s="6">
        <v>1660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9</v>
      </c>
      <c r="D1340" s="6" t="s">
        <v>578</v>
      </c>
      <c r="E1340" s="6" t="s">
        <v>17</v>
      </c>
      <c r="F1340" s="6">
        <v>1</v>
      </c>
      <c r="G1340" s="6">
        <v>636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388</v>
      </c>
      <c r="E1341" s="6" t="s">
        <v>17</v>
      </c>
      <c r="F1341" s="6">
        <v>1</v>
      </c>
      <c r="G1341" s="6">
        <v>535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21</v>
      </c>
      <c r="E1342" s="6" t="s">
        <v>11</v>
      </c>
      <c r="F1342" s="6">
        <v>1</v>
      </c>
      <c r="G1342" s="6">
        <v>763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33</v>
      </c>
      <c r="E1343" s="6" t="s">
        <v>11</v>
      </c>
      <c r="F1343" s="6">
        <v>2</v>
      </c>
      <c r="G1343" s="6">
        <v>1187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21</v>
      </c>
      <c r="E1344" s="6" t="s">
        <v>11</v>
      </c>
      <c r="F1344" s="6">
        <v>1</v>
      </c>
      <c r="G1344" s="6">
        <v>763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14</v>
      </c>
      <c r="E1345" s="6" t="s">
        <v>11</v>
      </c>
      <c r="F1345" s="6">
        <v>1</v>
      </c>
      <c r="G1345" s="6">
        <v>712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598</v>
      </c>
      <c r="E1346" s="6" t="s">
        <v>17</v>
      </c>
      <c r="F1346" s="6">
        <v>1</v>
      </c>
      <c r="G1346" s="6">
        <v>636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238</v>
      </c>
      <c r="E1347" s="6" t="s">
        <v>11</v>
      </c>
      <c r="F1347" s="6">
        <v>1</v>
      </c>
      <c r="G1347" s="6">
        <v>763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531</v>
      </c>
      <c r="E1348" s="6" t="s">
        <v>11</v>
      </c>
      <c r="F1348" s="6">
        <v>1</v>
      </c>
      <c r="G1348" s="6">
        <v>763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238</v>
      </c>
      <c r="E1349" s="6" t="s">
        <v>11</v>
      </c>
      <c r="F1349" s="6">
        <v>1</v>
      </c>
      <c r="G1349" s="6">
        <v>763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520</v>
      </c>
      <c r="E1350" s="6" t="s">
        <v>17</v>
      </c>
      <c r="F1350" s="6">
        <v>1</v>
      </c>
      <c r="G1350" s="6">
        <v>727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520</v>
      </c>
      <c r="E1351" s="6" t="s">
        <v>11</v>
      </c>
      <c r="F1351" s="6">
        <v>1</v>
      </c>
      <c r="G1351" s="6">
        <v>804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520</v>
      </c>
      <c r="E1352" s="6" t="s">
        <v>11</v>
      </c>
      <c r="F1352" s="6">
        <v>1</v>
      </c>
      <c r="G1352" s="6">
        <v>854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21</v>
      </c>
      <c r="E1353" s="6" t="s">
        <v>17</v>
      </c>
      <c r="F1353" s="6">
        <v>1</v>
      </c>
      <c r="G1353" s="6">
        <v>636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33</v>
      </c>
      <c r="E1354" s="6" t="s">
        <v>295</v>
      </c>
      <c r="F1354" s="6">
        <v>1</v>
      </c>
      <c r="G1354" s="6">
        <v>480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56</v>
      </c>
      <c r="E1355" s="6" t="s">
        <v>295</v>
      </c>
      <c r="F1355" s="6">
        <v>1</v>
      </c>
      <c r="G1355" s="6">
        <v>431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27</v>
      </c>
      <c r="E1356" s="6" t="s">
        <v>295</v>
      </c>
      <c r="F1356" s="6">
        <v>1</v>
      </c>
      <c r="G1356" s="6">
        <v>520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520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56</v>
      </c>
      <c r="E1358" s="6" t="s">
        <v>295</v>
      </c>
      <c r="F1358" s="6">
        <v>1</v>
      </c>
      <c r="G1358" s="6">
        <v>431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21</v>
      </c>
      <c r="E1359" s="6" t="s">
        <v>11</v>
      </c>
      <c r="F1359" s="6">
        <v>1</v>
      </c>
      <c r="G1359" s="6">
        <v>763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627</v>
      </c>
      <c r="E1360" s="6" t="s">
        <v>11</v>
      </c>
      <c r="F1360" s="6">
        <v>2</v>
      </c>
      <c r="G1360" s="6">
        <v>1178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56</v>
      </c>
      <c r="E1361" s="6" t="s">
        <v>11</v>
      </c>
      <c r="F1361" s="6">
        <v>1</v>
      </c>
      <c r="G1361" s="6">
        <v>763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520</v>
      </c>
      <c r="E1362" s="6" t="s">
        <v>11</v>
      </c>
      <c r="F1362" s="6">
        <v>3</v>
      </c>
      <c r="G1362" s="6">
        <v>2203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238</v>
      </c>
      <c r="E1363" s="6" t="s">
        <v>17</v>
      </c>
      <c r="F1363" s="6">
        <v>1</v>
      </c>
      <c r="G1363" s="6">
        <v>636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9</v>
      </c>
      <c r="D1364" s="6" t="s">
        <v>520</v>
      </c>
      <c r="E1364" s="6" t="s">
        <v>295</v>
      </c>
      <c r="F1364" s="6">
        <v>1</v>
      </c>
      <c r="G1364" s="6">
        <v>772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520</v>
      </c>
      <c r="E1365" s="6" t="s">
        <v>295</v>
      </c>
      <c r="F1365" s="6">
        <v>4</v>
      </c>
      <c r="G1365" s="6">
        <v>1643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598</v>
      </c>
      <c r="E1366" s="6" t="s">
        <v>11</v>
      </c>
      <c r="F1366" s="6">
        <v>1</v>
      </c>
      <c r="G1366" s="6">
        <v>763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578</v>
      </c>
      <c r="E1367" s="6" t="s">
        <v>11</v>
      </c>
      <c r="F1367" s="6">
        <v>1</v>
      </c>
      <c r="G1367" s="6">
        <v>763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520</v>
      </c>
      <c r="E1368" s="6" t="s">
        <v>11</v>
      </c>
      <c r="F1368" s="6">
        <v>1</v>
      </c>
      <c r="G1368" s="6">
        <v>854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21</v>
      </c>
      <c r="E1369" s="6" t="s">
        <v>11</v>
      </c>
      <c r="F1369" s="6">
        <v>1</v>
      </c>
      <c r="G1369" s="6">
        <v>763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9</v>
      </c>
      <c r="D1370" s="6" t="s">
        <v>21</v>
      </c>
      <c r="E1370" s="6" t="s">
        <v>17</v>
      </c>
      <c r="F1370" s="6">
        <v>1</v>
      </c>
      <c r="G1370" s="6">
        <v>636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50</v>
      </c>
      <c r="E1371" s="6" t="s">
        <v>11</v>
      </c>
      <c r="F1371" s="6">
        <v>1</v>
      </c>
      <c r="G1371" s="6">
        <v>732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16</v>
      </c>
      <c r="E1372" s="6" t="s">
        <v>11</v>
      </c>
      <c r="F1372" s="6">
        <v>4</v>
      </c>
      <c r="G1372" s="6">
        <v>2979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9</v>
      </c>
      <c r="D1373" s="6" t="s">
        <v>16</v>
      </c>
      <c r="E1373" s="6" t="s">
        <v>17</v>
      </c>
      <c r="F1373" s="6">
        <v>1</v>
      </c>
      <c r="G1373" s="6">
        <v>636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9</v>
      </c>
      <c r="D1374" s="6" t="s">
        <v>110</v>
      </c>
      <c r="E1374" s="6" t="s">
        <v>11</v>
      </c>
      <c r="F1374" s="6">
        <v>1</v>
      </c>
      <c r="G1374" s="6">
        <v>712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33</v>
      </c>
      <c r="E1375" s="6" t="s">
        <v>11</v>
      </c>
      <c r="F1375" s="6">
        <v>1</v>
      </c>
      <c r="G1375" s="6">
        <v>732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70</v>
      </c>
      <c r="E1376" s="6" t="s">
        <v>17</v>
      </c>
      <c r="F1376" s="6">
        <v>1</v>
      </c>
      <c r="G1376" s="6">
        <v>655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9</v>
      </c>
      <c r="D1377" s="6" t="s">
        <v>33</v>
      </c>
      <c r="E1377" s="6" t="s">
        <v>17</v>
      </c>
      <c r="F1377" s="6">
        <v>1</v>
      </c>
      <c r="G1377" s="6">
        <v>605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70</v>
      </c>
      <c r="E1378" s="6" t="s">
        <v>11</v>
      </c>
      <c r="F1378" s="6">
        <v>1</v>
      </c>
      <c r="G1378" s="6">
        <v>732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13</v>
      </c>
      <c r="D1379" s="6" t="s">
        <v>58</v>
      </c>
      <c r="E1379" s="6" t="s">
        <v>17</v>
      </c>
      <c r="F1379" s="6">
        <v>1</v>
      </c>
      <c r="G1379" s="6">
        <v>619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33</v>
      </c>
      <c r="E1380" s="6" t="s">
        <v>17</v>
      </c>
      <c r="F1380" s="6">
        <v>2</v>
      </c>
      <c r="G1380" s="6">
        <v>1211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244</v>
      </c>
      <c r="E1381" s="6" t="s">
        <v>17</v>
      </c>
      <c r="F1381" s="6">
        <v>2</v>
      </c>
      <c r="G1381" s="6">
        <v>1310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33</v>
      </c>
      <c r="E1382" s="6" t="s">
        <v>17</v>
      </c>
      <c r="F1382" s="6">
        <v>1</v>
      </c>
      <c r="G1382" s="6">
        <v>655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50</v>
      </c>
      <c r="E1383" s="6" t="s">
        <v>17</v>
      </c>
      <c r="F1383" s="6">
        <v>1</v>
      </c>
      <c r="G1383" s="6">
        <v>655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9</v>
      </c>
      <c r="D1384" s="6" t="s">
        <v>33</v>
      </c>
      <c r="E1384" s="6" t="s">
        <v>17</v>
      </c>
      <c r="F1384" s="6">
        <v>1</v>
      </c>
      <c r="G1384" s="6">
        <v>655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9</v>
      </c>
      <c r="D1385" s="6" t="s">
        <v>21</v>
      </c>
      <c r="E1385" s="6" t="s">
        <v>11</v>
      </c>
      <c r="F1385" s="6">
        <v>1</v>
      </c>
      <c r="G1385" s="6">
        <v>763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33</v>
      </c>
      <c r="E1386" s="6" t="s">
        <v>17</v>
      </c>
      <c r="F1386" s="6">
        <v>2</v>
      </c>
      <c r="G1386" s="6">
        <v>1310</v>
      </c>
    </row>
    <row r="1387" s="2" customFormat="1" ht="22.5" customHeight="1" spans="1:7">
      <c r="A1387" s="6">
        <f>1385</f>
        <v>1385</v>
      </c>
      <c r="B1387" s="6" t="s">
        <v>1164</v>
      </c>
      <c r="C1387" s="6" t="s">
        <v>9</v>
      </c>
      <c r="D1387" s="6" t="s">
        <v>238</v>
      </c>
      <c r="E1387" s="6" t="s">
        <v>17</v>
      </c>
      <c r="F1387" s="6">
        <v>1</v>
      </c>
      <c r="G1387" s="6">
        <v>636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9</v>
      </c>
      <c r="D1388" s="6" t="s">
        <v>50</v>
      </c>
      <c r="E1388" s="6" t="s">
        <v>17</v>
      </c>
      <c r="F1388" s="6">
        <v>1</v>
      </c>
      <c r="G1388" s="6">
        <v>655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16</v>
      </c>
      <c r="E1389" s="6" t="s">
        <v>11</v>
      </c>
      <c r="F1389" s="6">
        <v>4</v>
      </c>
      <c r="G1389" s="6">
        <v>2798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9</v>
      </c>
      <c r="D1390" s="6" t="s">
        <v>70</v>
      </c>
      <c r="E1390" s="6" t="s">
        <v>11</v>
      </c>
      <c r="F1390" s="6">
        <v>2</v>
      </c>
      <c r="G1390" s="6">
        <v>1192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9</v>
      </c>
      <c r="D1391" s="6" t="s">
        <v>36</v>
      </c>
      <c r="E1391" s="6" t="s">
        <v>17</v>
      </c>
      <c r="F1391" s="6">
        <v>1</v>
      </c>
      <c r="G1391" s="6">
        <v>635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9</v>
      </c>
      <c r="D1392" s="6" t="s">
        <v>343</v>
      </c>
      <c r="E1392" s="6" t="s">
        <v>11</v>
      </c>
      <c r="F1392" s="6">
        <v>1</v>
      </c>
      <c r="G1392" s="6">
        <v>632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27</v>
      </c>
      <c r="E1393" s="6" t="s">
        <v>295</v>
      </c>
      <c r="F1393" s="6">
        <v>1</v>
      </c>
      <c r="G1393" s="6">
        <v>540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38</v>
      </c>
      <c r="E1394" s="6" t="s">
        <v>11</v>
      </c>
      <c r="F1394" s="6">
        <v>1</v>
      </c>
      <c r="G1394" s="6">
        <v>763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36</v>
      </c>
      <c r="E1395" s="6" t="s">
        <v>11</v>
      </c>
      <c r="F1395" s="6">
        <v>1</v>
      </c>
      <c r="G1395" s="6">
        <v>732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21</v>
      </c>
      <c r="E1396" s="6" t="s">
        <v>11</v>
      </c>
      <c r="F1396" s="6">
        <v>1</v>
      </c>
      <c r="G1396" s="6">
        <v>763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110</v>
      </c>
      <c r="E1397" s="6" t="s">
        <v>11</v>
      </c>
      <c r="F1397" s="6">
        <v>2</v>
      </c>
      <c r="G1397" s="6">
        <v>1232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50</v>
      </c>
      <c r="E1398" s="6" t="s">
        <v>11</v>
      </c>
      <c r="F1398" s="6">
        <v>1</v>
      </c>
      <c r="G1398" s="6">
        <v>732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50</v>
      </c>
      <c r="E1399" s="6" t="s">
        <v>17</v>
      </c>
      <c r="F1399" s="6">
        <v>2</v>
      </c>
      <c r="G1399" s="6">
        <v>1310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9</v>
      </c>
      <c r="D1400" s="6" t="s">
        <v>33</v>
      </c>
      <c r="E1400" s="6" t="s">
        <v>295</v>
      </c>
      <c r="F1400" s="6">
        <v>1</v>
      </c>
      <c r="G1400" s="6">
        <v>500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33</v>
      </c>
      <c r="E1401" s="6" t="s">
        <v>17</v>
      </c>
      <c r="F1401" s="6">
        <v>2</v>
      </c>
      <c r="G1401" s="6">
        <v>1155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388</v>
      </c>
      <c r="E1402" s="6" t="s">
        <v>11</v>
      </c>
      <c r="F1402" s="6">
        <v>1</v>
      </c>
      <c r="G1402" s="6">
        <v>622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36</v>
      </c>
      <c r="E1403" s="6" t="s">
        <v>17</v>
      </c>
      <c r="F1403" s="6">
        <v>4</v>
      </c>
      <c r="G1403" s="6">
        <v>1910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14</v>
      </c>
      <c r="E1404" s="6" t="s">
        <v>17</v>
      </c>
      <c r="F1404" s="6">
        <v>1</v>
      </c>
      <c r="G1404" s="6">
        <v>655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388</v>
      </c>
      <c r="E1405" s="6" t="s">
        <v>17</v>
      </c>
      <c r="F1405" s="6">
        <v>1</v>
      </c>
      <c r="G1405" s="6">
        <v>515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244</v>
      </c>
      <c r="E1406" s="6" t="s">
        <v>1425</v>
      </c>
      <c r="F1406" s="6">
        <v>1</v>
      </c>
      <c r="G1406" s="6">
        <v>530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29</v>
      </c>
      <c r="E1407" s="6" t="s">
        <v>11</v>
      </c>
      <c r="F1407" s="6">
        <v>1</v>
      </c>
      <c r="G1407" s="6">
        <v>632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27</v>
      </c>
      <c r="E1408" s="6" t="s">
        <v>17</v>
      </c>
      <c r="F1408" s="6">
        <v>1</v>
      </c>
      <c r="G1408" s="6">
        <v>715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388</v>
      </c>
      <c r="E1409" s="6" t="s">
        <v>11</v>
      </c>
      <c r="F1409" s="6">
        <v>1</v>
      </c>
      <c r="G1409" s="6">
        <v>632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27</v>
      </c>
      <c r="E1410" s="6" t="s">
        <v>11</v>
      </c>
      <c r="F1410" s="6">
        <v>1</v>
      </c>
      <c r="G1410" s="6">
        <v>812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9</v>
      </c>
      <c r="D1411" s="6" t="s">
        <v>14</v>
      </c>
      <c r="E1411" s="6" t="s">
        <v>17</v>
      </c>
      <c r="F1411" s="6">
        <v>1</v>
      </c>
      <c r="G1411" s="6">
        <v>655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388</v>
      </c>
      <c r="E1412" s="6" t="s">
        <v>11</v>
      </c>
      <c r="F1412" s="6">
        <v>1</v>
      </c>
      <c r="G1412" s="6">
        <v>632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33</v>
      </c>
      <c r="E1413" s="6" t="s">
        <v>11</v>
      </c>
      <c r="F1413" s="6">
        <v>2</v>
      </c>
      <c r="G1413" s="6">
        <v>1232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9</v>
      </c>
      <c r="D1414" s="6" t="s">
        <v>110</v>
      </c>
      <c r="E1414" s="6" t="s">
        <v>11</v>
      </c>
      <c r="F1414" s="6">
        <v>2</v>
      </c>
      <c r="G1414" s="6">
        <v>1387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9</v>
      </c>
      <c r="D1415" s="6" t="s">
        <v>21</v>
      </c>
      <c r="E1415" s="6" t="s">
        <v>11</v>
      </c>
      <c r="F1415" s="6">
        <v>1</v>
      </c>
      <c r="G1415" s="6">
        <v>763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38</v>
      </c>
      <c r="E1416" s="6" t="s">
        <v>295</v>
      </c>
      <c r="F1416" s="6">
        <v>3</v>
      </c>
      <c r="G1416" s="6">
        <v>1498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13</v>
      </c>
      <c r="D1417" s="6" t="s">
        <v>16</v>
      </c>
      <c r="E1417" s="6" t="s">
        <v>11</v>
      </c>
      <c r="F1417" s="6">
        <v>1</v>
      </c>
      <c r="G1417" s="6">
        <v>763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13</v>
      </c>
      <c r="D1418" s="6" t="s">
        <v>598</v>
      </c>
      <c r="E1418" s="6" t="s">
        <v>11</v>
      </c>
      <c r="F1418" s="6">
        <v>1</v>
      </c>
      <c r="G1418" s="6">
        <v>763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13</v>
      </c>
      <c r="D1419" s="6" t="s">
        <v>19</v>
      </c>
      <c r="E1419" s="6" t="s">
        <v>17</v>
      </c>
      <c r="F1419" s="6">
        <v>3</v>
      </c>
      <c r="G1419" s="6">
        <v>1548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13</v>
      </c>
      <c r="D1420" s="6" t="s">
        <v>16</v>
      </c>
      <c r="E1420" s="6" t="s">
        <v>17</v>
      </c>
      <c r="F1420" s="6">
        <v>1</v>
      </c>
      <c r="G1420" s="6">
        <v>481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238</v>
      </c>
      <c r="E1421" s="6" t="s">
        <v>295</v>
      </c>
      <c r="F1421" s="6">
        <v>3</v>
      </c>
      <c r="G1421" s="6">
        <v>1703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9</v>
      </c>
      <c r="D1422" s="6" t="s">
        <v>50</v>
      </c>
      <c r="E1422" s="6" t="s">
        <v>17</v>
      </c>
      <c r="F1422" s="6">
        <v>2</v>
      </c>
      <c r="G1422" s="6">
        <v>1310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9</v>
      </c>
      <c r="D1423" s="6" t="s">
        <v>38</v>
      </c>
      <c r="E1423" s="6" t="s">
        <v>295</v>
      </c>
      <c r="F1423" s="6">
        <v>3</v>
      </c>
      <c r="G1423" s="6">
        <v>1498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9</v>
      </c>
      <c r="D1424" s="6" t="s">
        <v>21</v>
      </c>
      <c r="E1424" s="6" t="s">
        <v>295</v>
      </c>
      <c r="F1424" s="6">
        <v>2</v>
      </c>
      <c r="G1424" s="6">
        <v>1067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9</v>
      </c>
      <c r="D1425" s="6" t="s">
        <v>238</v>
      </c>
      <c r="E1425" s="6" t="s">
        <v>11</v>
      </c>
      <c r="F1425" s="6">
        <v>1</v>
      </c>
      <c r="G1425" s="6">
        <v>636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9</v>
      </c>
      <c r="D1426" s="6" t="s">
        <v>33</v>
      </c>
      <c r="E1426" s="6" t="s">
        <v>11</v>
      </c>
      <c r="F1426" s="6">
        <v>2</v>
      </c>
      <c r="G1426" s="6">
        <v>1232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50</v>
      </c>
      <c r="E1427" s="6" t="s">
        <v>11</v>
      </c>
      <c r="F1427" s="6">
        <v>2</v>
      </c>
      <c r="G1427" s="6">
        <v>1387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13</v>
      </c>
      <c r="D1428" s="6" t="s">
        <v>70</v>
      </c>
      <c r="E1428" s="6" t="s">
        <v>11</v>
      </c>
      <c r="F1428" s="6">
        <v>1</v>
      </c>
      <c r="G1428" s="6">
        <v>732</v>
      </c>
    </row>
    <row r="1429" s="2" customFormat="1" ht="22.5" customHeight="1" spans="1:7">
      <c r="A1429" s="6">
        <f>1427</f>
        <v>1427</v>
      </c>
      <c r="B1429" s="6" t="s">
        <v>1448</v>
      </c>
      <c r="C1429" s="6" t="s">
        <v>9</v>
      </c>
      <c r="D1429" s="6" t="s">
        <v>238</v>
      </c>
      <c r="E1429" s="6" t="s">
        <v>17</v>
      </c>
      <c r="F1429" s="6">
        <v>1</v>
      </c>
      <c r="G1429" s="6">
        <v>636</v>
      </c>
    </row>
    <row r="1430" s="2" customFormat="1" ht="22.5" customHeight="1" spans="1:7">
      <c r="A1430" s="6">
        <f>1428</f>
        <v>1428</v>
      </c>
      <c r="B1430" s="6" t="s">
        <v>1449</v>
      </c>
      <c r="C1430" s="6" t="s">
        <v>13</v>
      </c>
      <c r="D1430" s="6" t="s">
        <v>238</v>
      </c>
      <c r="E1430" s="6" t="s">
        <v>11</v>
      </c>
      <c r="F1430" s="6">
        <v>1</v>
      </c>
      <c r="G1430" s="6">
        <v>763</v>
      </c>
    </row>
    <row r="1431" s="2" customFormat="1" ht="22.5" customHeight="1" spans="1:7">
      <c r="A1431" s="6">
        <f>1429</f>
        <v>1429</v>
      </c>
      <c r="B1431" s="6" t="s">
        <v>1450</v>
      </c>
      <c r="C1431" s="6" t="s">
        <v>9</v>
      </c>
      <c r="D1431" s="6" t="s">
        <v>598</v>
      </c>
      <c r="E1431" s="6" t="s">
        <v>11</v>
      </c>
      <c r="F1431" s="6">
        <v>1</v>
      </c>
      <c r="G1431" s="6">
        <v>763</v>
      </c>
    </row>
    <row r="1432" s="2" customFormat="1" ht="22.5" customHeight="1" spans="1:7">
      <c r="A1432" s="6">
        <f>1430</f>
        <v>1430</v>
      </c>
      <c r="B1432" s="6" t="s">
        <v>1451</v>
      </c>
      <c r="C1432" s="6" t="s">
        <v>13</v>
      </c>
      <c r="D1432" s="6" t="s">
        <v>531</v>
      </c>
      <c r="E1432" s="6" t="s">
        <v>11</v>
      </c>
      <c r="F1432" s="6">
        <v>2</v>
      </c>
      <c r="G1432" s="6">
        <v>1399</v>
      </c>
    </row>
    <row r="1433" s="2" customFormat="1" ht="22.5" customHeight="1" spans="1:7">
      <c r="A1433" s="6">
        <f>1431</f>
        <v>1431</v>
      </c>
      <c r="B1433" s="6" t="s">
        <v>1452</v>
      </c>
      <c r="C1433" s="6" t="s">
        <v>9</v>
      </c>
      <c r="D1433" s="6" t="s">
        <v>531</v>
      </c>
      <c r="E1433" s="6" t="s">
        <v>17</v>
      </c>
      <c r="F1433" s="6">
        <v>1</v>
      </c>
      <c r="G1433" s="6">
        <v>636</v>
      </c>
    </row>
    <row r="1434" s="2" customFormat="1" ht="22.5" customHeight="1" spans="1:7">
      <c r="A1434" s="6">
        <f>1432</f>
        <v>1432</v>
      </c>
      <c r="B1434" s="6" t="s">
        <v>1453</v>
      </c>
      <c r="C1434" s="6" t="s">
        <v>13</v>
      </c>
      <c r="D1434" s="6" t="s">
        <v>531</v>
      </c>
      <c r="E1434" s="6" t="s">
        <v>11</v>
      </c>
      <c r="F1434" s="6">
        <v>1</v>
      </c>
      <c r="G1434" s="6">
        <v>763</v>
      </c>
    </row>
    <row r="1435" s="2" customFormat="1" ht="22.5" customHeight="1" spans="1:7">
      <c r="A1435" s="6">
        <f>1433</f>
        <v>1433</v>
      </c>
      <c r="B1435" s="6" t="s">
        <v>1454</v>
      </c>
      <c r="C1435" s="6" t="s">
        <v>13</v>
      </c>
      <c r="D1435" s="6" t="s">
        <v>661</v>
      </c>
      <c r="E1435" s="6" t="s">
        <v>11</v>
      </c>
      <c r="F1435" s="6">
        <v>2</v>
      </c>
      <c r="G1435" s="6">
        <v>1254</v>
      </c>
    </row>
    <row r="1436" s="2" customFormat="1" ht="22.5" customHeight="1" spans="1:7">
      <c r="A1436" s="6">
        <f>1434</f>
        <v>1434</v>
      </c>
      <c r="B1436" s="6" t="s">
        <v>1455</v>
      </c>
      <c r="C1436" s="6" t="s">
        <v>13</v>
      </c>
      <c r="D1436" s="6" t="s">
        <v>238</v>
      </c>
      <c r="E1436" s="6" t="s">
        <v>17</v>
      </c>
      <c r="F1436" s="6">
        <v>2</v>
      </c>
      <c r="G1436" s="6">
        <v>1272</v>
      </c>
    </row>
    <row r="1437" s="2" customFormat="1" ht="22.5" customHeight="1" spans="1:7">
      <c r="A1437" s="6">
        <f>1435</f>
        <v>1435</v>
      </c>
      <c r="B1437" s="6" t="s">
        <v>1456</v>
      </c>
      <c r="C1437" s="6" t="s">
        <v>9</v>
      </c>
      <c r="D1437" s="6" t="s">
        <v>238</v>
      </c>
      <c r="E1437" s="6" t="s">
        <v>17</v>
      </c>
      <c r="F1437" s="6">
        <v>1</v>
      </c>
      <c r="G1437" s="6">
        <v>636</v>
      </c>
    </row>
    <row r="1438" s="2" customFormat="1" ht="22.5" customHeight="1" spans="1:7">
      <c r="A1438" s="6">
        <f>1436</f>
        <v>1436</v>
      </c>
      <c r="B1438" s="6" t="s">
        <v>1457</v>
      </c>
      <c r="C1438" s="6" t="s">
        <v>9</v>
      </c>
      <c r="D1438" s="6" t="s">
        <v>627</v>
      </c>
      <c r="E1438" s="6" t="s">
        <v>11</v>
      </c>
      <c r="F1438" s="6">
        <v>1</v>
      </c>
      <c r="G1438" s="6">
        <v>551</v>
      </c>
    </row>
    <row r="1439" s="2" customFormat="1" ht="22.5" customHeight="1" spans="1:7">
      <c r="A1439" s="6">
        <f>1437</f>
        <v>1437</v>
      </c>
      <c r="B1439" s="6" t="s">
        <v>816</v>
      </c>
      <c r="C1439" s="6" t="s">
        <v>13</v>
      </c>
      <c r="D1439" s="6" t="s">
        <v>238</v>
      </c>
      <c r="E1439" s="6" t="s">
        <v>17</v>
      </c>
      <c r="F1439" s="6">
        <v>2</v>
      </c>
      <c r="G1439" s="6">
        <v>1272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13</v>
      </c>
      <c r="D1440" s="6" t="s">
        <v>238</v>
      </c>
      <c r="E1440" s="6" t="s">
        <v>11</v>
      </c>
      <c r="F1440" s="6">
        <v>2</v>
      </c>
      <c r="G1440" s="6">
        <v>1399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9</v>
      </c>
      <c r="D1441" s="6" t="s">
        <v>50</v>
      </c>
      <c r="E1441" s="6" t="s">
        <v>11</v>
      </c>
      <c r="F1441" s="6">
        <v>1</v>
      </c>
      <c r="G1441" s="6">
        <v>712</v>
      </c>
    </row>
    <row r="1442" s="2" customFormat="1" ht="22.5" customHeight="1" spans="1:7">
      <c r="A1442" s="6">
        <f>1440</f>
        <v>1440</v>
      </c>
      <c r="B1442" s="6" t="s">
        <v>716</v>
      </c>
      <c r="C1442" s="6" t="s">
        <v>9</v>
      </c>
      <c r="D1442" s="6" t="s">
        <v>531</v>
      </c>
      <c r="E1442" s="6" t="s">
        <v>11</v>
      </c>
      <c r="F1442" s="6">
        <v>1</v>
      </c>
      <c r="G1442" s="6">
        <v>763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578</v>
      </c>
      <c r="E1443" s="6" t="s">
        <v>17</v>
      </c>
      <c r="F1443" s="6">
        <v>4</v>
      </c>
      <c r="G1443" s="6">
        <v>2544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13</v>
      </c>
      <c r="D1444" s="6" t="s">
        <v>578</v>
      </c>
      <c r="E1444" s="6" t="s">
        <v>17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598</v>
      </c>
      <c r="E1445" s="6" t="s">
        <v>11</v>
      </c>
      <c r="F1445" s="6">
        <v>1</v>
      </c>
      <c r="G1445" s="6">
        <v>763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50</v>
      </c>
      <c r="E1446" s="6" t="s">
        <v>11</v>
      </c>
      <c r="F1446" s="6">
        <v>2</v>
      </c>
      <c r="G1446" s="6">
        <v>1232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578</v>
      </c>
      <c r="E1447" s="6" t="s">
        <v>11</v>
      </c>
      <c r="F1447" s="6">
        <v>2</v>
      </c>
      <c r="G1447" s="6">
        <v>1194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578</v>
      </c>
      <c r="E1448" s="6" t="s">
        <v>11</v>
      </c>
      <c r="F1448" s="6">
        <v>1</v>
      </c>
      <c r="G1448" s="6">
        <v>763</v>
      </c>
    </row>
    <row r="1449" s="2" customFormat="1" ht="22.5" customHeight="1" spans="1:7">
      <c r="A1449" s="6">
        <f>1447</f>
        <v>1447</v>
      </c>
      <c r="B1449" s="6" t="s">
        <v>440</v>
      </c>
      <c r="C1449" s="6" t="s">
        <v>9</v>
      </c>
      <c r="D1449" s="6" t="s">
        <v>531</v>
      </c>
      <c r="E1449" s="6" t="s">
        <v>11</v>
      </c>
      <c r="F1449" s="6">
        <v>2</v>
      </c>
      <c r="G1449" s="6">
        <v>1219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9</v>
      </c>
      <c r="D1450" s="6" t="s">
        <v>36</v>
      </c>
      <c r="E1450" s="6" t="s">
        <v>17</v>
      </c>
      <c r="F1450" s="6">
        <v>3</v>
      </c>
      <c r="G1450" s="6">
        <v>1655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578</v>
      </c>
      <c r="E1451" s="6" t="s">
        <v>11</v>
      </c>
      <c r="F1451" s="6">
        <v>1</v>
      </c>
      <c r="G1451" s="6">
        <v>763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36</v>
      </c>
      <c r="E1452" s="6" t="s">
        <v>11</v>
      </c>
      <c r="F1452" s="6">
        <v>2</v>
      </c>
      <c r="G1452" s="6">
        <v>1464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578</v>
      </c>
      <c r="E1453" s="6" t="s">
        <v>11</v>
      </c>
      <c r="F1453" s="6">
        <v>4</v>
      </c>
      <c r="G1453" s="6">
        <v>2466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244</v>
      </c>
      <c r="E1454" s="6" t="s">
        <v>11</v>
      </c>
      <c r="F1454" s="6">
        <v>1</v>
      </c>
      <c r="G1454" s="6">
        <v>732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9</v>
      </c>
      <c r="D1455" s="6" t="s">
        <v>110</v>
      </c>
      <c r="E1455" s="6" t="s">
        <v>17</v>
      </c>
      <c r="F1455" s="6">
        <v>1</v>
      </c>
      <c r="G1455" s="6">
        <v>655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19</v>
      </c>
      <c r="E1456" s="6" t="s">
        <v>11</v>
      </c>
      <c r="F1456" s="6">
        <v>1</v>
      </c>
      <c r="G1456" s="6">
        <v>632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244</v>
      </c>
      <c r="E1457" s="6" t="s">
        <v>11</v>
      </c>
      <c r="F1457" s="6">
        <v>2</v>
      </c>
      <c r="G1457" s="6">
        <v>1387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9</v>
      </c>
      <c r="D1458" s="6" t="s">
        <v>343</v>
      </c>
      <c r="E1458" s="6" t="s">
        <v>11</v>
      </c>
      <c r="F1458" s="6">
        <v>1</v>
      </c>
      <c r="G1458" s="6">
        <v>632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9</v>
      </c>
      <c r="D1459" s="6" t="s">
        <v>29</v>
      </c>
      <c r="E1459" s="6" t="s">
        <v>11</v>
      </c>
      <c r="F1459" s="6">
        <v>1</v>
      </c>
      <c r="G1459" s="6">
        <v>632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19</v>
      </c>
      <c r="E1460" s="6" t="s">
        <v>11</v>
      </c>
      <c r="F1460" s="6">
        <v>1</v>
      </c>
      <c r="G1460" s="6">
        <v>612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388</v>
      </c>
      <c r="E1461" s="6" t="s">
        <v>295</v>
      </c>
      <c r="F1461" s="6">
        <v>2</v>
      </c>
      <c r="G1461" s="6">
        <v>992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70</v>
      </c>
      <c r="E1462" s="6" t="s">
        <v>11</v>
      </c>
      <c r="F1462" s="6">
        <v>4</v>
      </c>
      <c r="G1462" s="6">
        <v>2142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56</v>
      </c>
      <c r="E1463" s="6" t="s">
        <v>11</v>
      </c>
      <c r="F1463" s="6">
        <v>1</v>
      </c>
      <c r="G1463" s="6">
        <v>763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598</v>
      </c>
      <c r="E1464" s="6" t="s">
        <v>11</v>
      </c>
      <c r="F1464" s="6">
        <v>1</v>
      </c>
      <c r="G1464" s="6">
        <v>763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56</v>
      </c>
      <c r="E1465" s="6" t="s">
        <v>295</v>
      </c>
      <c r="F1465" s="6">
        <v>1</v>
      </c>
      <c r="G1465" s="6">
        <v>431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16</v>
      </c>
      <c r="E1466" s="6" t="s">
        <v>11</v>
      </c>
      <c r="F1466" s="6">
        <v>2</v>
      </c>
      <c r="G1466" s="6">
        <v>1194</v>
      </c>
    </row>
    <row r="1467" s="2" customFormat="1" ht="22.5" customHeight="1" spans="1:7">
      <c r="A1467" s="6">
        <f>1465</f>
        <v>1465</v>
      </c>
      <c r="B1467" s="6" t="s">
        <v>380</v>
      </c>
      <c r="C1467" s="6" t="s">
        <v>13</v>
      </c>
      <c r="D1467" s="6" t="s">
        <v>110</v>
      </c>
      <c r="E1467" s="6" t="s">
        <v>11</v>
      </c>
      <c r="F1467" s="6">
        <v>1</v>
      </c>
      <c r="G1467" s="6">
        <v>652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38</v>
      </c>
      <c r="E1468" s="6" t="s">
        <v>11</v>
      </c>
      <c r="F1468" s="6">
        <v>3</v>
      </c>
      <c r="G1468" s="6">
        <v>2035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13</v>
      </c>
      <c r="D1469" s="6" t="s">
        <v>29</v>
      </c>
      <c r="E1469" s="6" t="s">
        <v>11</v>
      </c>
      <c r="F1469" s="6">
        <v>1</v>
      </c>
      <c r="G1469" s="6">
        <v>632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13</v>
      </c>
      <c r="D1470" s="6" t="s">
        <v>598</v>
      </c>
      <c r="E1470" s="6" t="s">
        <v>17</v>
      </c>
      <c r="F1470" s="6">
        <v>3</v>
      </c>
      <c r="G1470" s="6">
        <v>1908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578</v>
      </c>
      <c r="E1471" s="6" t="s">
        <v>17</v>
      </c>
      <c r="F1471" s="6">
        <v>2</v>
      </c>
      <c r="G1471" s="6">
        <v>1272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578</v>
      </c>
      <c r="E1472" s="6" t="s">
        <v>11</v>
      </c>
      <c r="F1472" s="6">
        <v>1</v>
      </c>
      <c r="G1472" s="6">
        <v>763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9</v>
      </c>
      <c r="D1473" s="6" t="s">
        <v>36</v>
      </c>
      <c r="E1473" s="6" t="s">
        <v>11</v>
      </c>
      <c r="F1473" s="6">
        <v>1</v>
      </c>
      <c r="G1473" s="6">
        <v>652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578</v>
      </c>
      <c r="E1474" s="6" t="s">
        <v>11</v>
      </c>
      <c r="F1474" s="6">
        <v>4</v>
      </c>
      <c r="G1474" s="6">
        <v>2466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9</v>
      </c>
      <c r="D1475" s="6" t="s">
        <v>36</v>
      </c>
      <c r="E1475" s="6" t="s">
        <v>17</v>
      </c>
      <c r="F1475" s="6">
        <v>2</v>
      </c>
      <c r="G1475" s="6">
        <v>1150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58</v>
      </c>
      <c r="E1476" s="6" t="s">
        <v>295</v>
      </c>
      <c r="F1476" s="6">
        <v>1</v>
      </c>
      <c r="G1476" s="6">
        <v>480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58</v>
      </c>
      <c r="E1477" s="6" t="s">
        <v>11</v>
      </c>
      <c r="F1477" s="6">
        <v>2</v>
      </c>
      <c r="G1477" s="6">
        <v>1278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58</v>
      </c>
      <c r="E1478" s="6" t="s">
        <v>11</v>
      </c>
      <c r="F1478" s="6">
        <v>1</v>
      </c>
      <c r="G1478" s="6">
        <v>675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14</v>
      </c>
      <c r="E1479" s="6" t="s">
        <v>17</v>
      </c>
      <c r="F1479" s="6">
        <v>1</v>
      </c>
      <c r="G1479" s="6">
        <v>605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13</v>
      </c>
      <c r="D1480" s="6" t="s">
        <v>58</v>
      </c>
      <c r="E1480" s="6" t="s">
        <v>17</v>
      </c>
      <c r="F1480" s="6">
        <v>2</v>
      </c>
      <c r="G1480" s="6">
        <v>1071</v>
      </c>
    </row>
    <row r="1481" s="2" customFormat="1" ht="22.5" customHeight="1" spans="1:7">
      <c r="A1481" s="6">
        <f>1479</f>
        <v>1479</v>
      </c>
      <c r="B1481" s="6" t="s">
        <v>472</v>
      </c>
      <c r="C1481" s="6" t="s">
        <v>9</v>
      </c>
      <c r="D1481" s="6" t="s">
        <v>58</v>
      </c>
      <c r="E1481" s="6" t="s">
        <v>11</v>
      </c>
      <c r="F1481" s="6">
        <v>1</v>
      </c>
      <c r="G1481" s="6">
        <v>680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1497</v>
      </c>
      <c r="E1482" s="6" t="s">
        <v>11</v>
      </c>
      <c r="F1482" s="6">
        <v>1</v>
      </c>
      <c r="G1482" s="6">
        <v>1004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21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56</v>
      </c>
      <c r="E1484" s="6" t="s">
        <v>17</v>
      </c>
      <c r="F1484" s="6">
        <v>2</v>
      </c>
      <c r="G1484" s="6">
        <v>1272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13</v>
      </c>
      <c r="D1485" s="6" t="s">
        <v>38</v>
      </c>
      <c r="E1485" s="6" t="s">
        <v>11</v>
      </c>
      <c r="F1485" s="6">
        <v>2</v>
      </c>
      <c r="G1485" s="6">
        <v>1399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9</v>
      </c>
      <c r="D1486" s="6" t="s">
        <v>50</v>
      </c>
      <c r="E1486" s="6" t="s">
        <v>11</v>
      </c>
      <c r="F1486" s="6">
        <v>1</v>
      </c>
      <c r="G1486" s="6">
        <v>652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13</v>
      </c>
      <c r="D1487" s="6" t="s">
        <v>244</v>
      </c>
      <c r="E1487" s="6" t="s">
        <v>17</v>
      </c>
      <c r="F1487" s="6">
        <v>1</v>
      </c>
      <c r="G1487" s="6">
        <v>605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13</v>
      </c>
      <c r="D1488" s="6" t="s">
        <v>110</v>
      </c>
      <c r="E1488" s="6" t="s">
        <v>17</v>
      </c>
      <c r="F1488" s="6">
        <v>2</v>
      </c>
      <c r="G1488" s="6">
        <v>995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9</v>
      </c>
      <c r="D1489" s="6" t="s">
        <v>238</v>
      </c>
      <c r="E1489" s="6" t="s">
        <v>295</v>
      </c>
      <c r="F1489" s="6">
        <v>2</v>
      </c>
      <c r="G1489" s="6">
        <v>1067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13</v>
      </c>
      <c r="D1490" s="6" t="s">
        <v>531</v>
      </c>
      <c r="E1490" s="6" t="s">
        <v>11</v>
      </c>
      <c r="F1490" s="6">
        <v>3</v>
      </c>
      <c r="G1490" s="6">
        <v>2035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9</v>
      </c>
      <c r="D1491" s="6" t="s">
        <v>50</v>
      </c>
      <c r="E1491" s="6" t="s">
        <v>11</v>
      </c>
      <c r="F1491" s="6">
        <v>2</v>
      </c>
      <c r="G1491" s="6">
        <v>1032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9</v>
      </c>
      <c r="D1492" s="6" t="s">
        <v>531</v>
      </c>
      <c r="E1492" s="6" t="s">
        <v>17</v>
      </c>
      <c r="F1492" s="6">
        <v>1</v>
      </c>
      <c r="G1492" s="6">
        <v>636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238</v>
      </c>
      <c r="E1493" s="6" t="s">
        <v>17</v>
      </c>
      <c r="F1493" s="6">
        <v>2</v>
      </c>
      <c r="G1493" s="6">
        <v>1399</v>
      </c>
    </row>
    <row r="1494" s="2" customFormat="1" ht="22.5" customHeight="1" spans="1:7">
      <c r="A1494" s="6">
        <f>1492</f>
        <v>1492</v>
      </c>
      <c r="B1494" s="6" t="s">
        <v>623</v>
      </c>
      <c r="C1494" s="6" t="s">
        <v>13</v>
      </c>
      <c r="D1494" s="6" t="s">
        <v>598</v>
      </c>
      <c r="E1494" s="6" t="s">
        <v>11</v>
      </c>
      <c r="F1494" s="6">
        <v>1</v>
      </c>
      <c r="G1494" s="6">
        <v>763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578</v>
      </c>
      <c r="E1495" s="6" t="s">
        <v>11</v>
      </c>
      <c r="F1495" s="6">
        <v>1</v>
      </c>
      <c r="G1495" s="6">
        <v>763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578</v>
      </c>
      <c r="E1496" s="6" t="s">
        <v>17</v>
      </c>
      <c r="F1496" s="6">
        <v>1</v>
      </c>
      <c r="G1496" s="6">
        <v>636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531</v>
      </c>
      <c r="E1497" s="6" t="s">
        <v>11</v>
      </c>
      <c r="F1497" s="6">
        <v>2</v>
      </c>
      <c r="G1497" s="6">
        <v>1526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238</v>
      </c>
      <c r="E1498" s="6" t="s">
        <v>17</v>
      </c>
      <c r="F1498" s="6">
        <v>1</v>
      </c>
      <c r="G1498" s="6">
        <v>586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531</v>
      </c>
      <c r="E1499" s="6" t="s">
        <v>11</v>
      </c>
      <c r="F1499" s="6">
        <v>1</v>
      </c>
      <c r="G1499" s="6">
        <v>763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598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9</v>
      </c>
      <c r="D1501" s="6" t="s">
        <v>33</v>
      </c>
      <c r="E1501" s="6" t="s">
        <v>11</v>
      </c>
      <c r="F1501" s="6">
        <v>1</v>
      </c>
      <c r="G1501" s="6">
        <v>682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33</v>
      </c>
      <c r="E1502" s="6" t="s">
        <v>11</v>
      </c>
      <c r="F1502" s="6">
        <v>2</v>
      </c>
      <c r="G1502" s="6">
        <v>1132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627</v>
      </c>
      <c r="E1503" s="6" t="s">
        <v>17</v>
      </c>
      <c r="F1503" s="6">
        <v>1</v>
      </c>
      <c r="G1503" s="6">
        <v>551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627</v>
      </c>
      <c r="E1504" s="6" t="s">
        <v>11</v>
      </c>
      <c r="F1504" s="6">
        <v>3</v>
      </c>
      <c r="G1504" s="6">
        <v>1578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627</v>
      </c>
      <c r="E1505" s="6" t="s">
        <v>11</v>
      </c>
      <c r="F1505" s="6">
        <v>1</v>
      </c>
      <c r="G1505" s="6">
        <v>627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520</v>
      </c>
      <c r="E1506" s="6" t="s">
        <v>11</v>
      </c>
      <c r="F1506" s="6">
        <v>1</v>
      </c>
      <c r="G1506" s="6">
        <v>854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356</v>
      </c>
      <c r="E1507" s="6" t="s">
        <v>17</v>
      </c>
      <c r="F1507" s="6">
        <v>1</v>
      </c>
      <c r="G1507" s="6">
        <v>535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56</v>
      </c>
      <c r="E1508" s="6" t="s">
        <v>11</v>
      </c>
      <c r="F1508" s="6">
        <v>1</v>
      </c>
      <c r="G1508" s="6">
        <v>763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9</v>
      </c>
      <c r="D1509" s="6" t="s">
        <v>16</v>
      </c>
      <c r="E1509" s="6" t="s">
        <v>11</v>
      </c>
      <c r="F1509" s="6">
        <v>1</v>
      </c>
      <c r="G1509" s="6">
        <v>763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36</v>
      </c>
      <c r="E1510" s="6" t="s">
        <v>11</v>
      </c>
      <c r="F1510" s="6">
        <v>1</v>
      </c>
      <c r="G1510" s="6">
        <v>652</v>
      </c>
    </row>
    <row r="1511" s="2" customFormat="1" ht="22.5" customHeight="1" spans="1:7">
      <c r="A1511" s="6">
        <f>1509</f>
        <v>1509</v>
      </c>
      <c r="B1511" s="6" t="s">
        <v>728</v>
      </c>
      <c r="C1511" s="6" t="s">
        <v>13</v>
      </c>
      <c r="D1511" s="6" t="s">
        <v>598</v>
      </c>
      <c r="E1511" s="6" t="s">
        <v>11</v>
      </c>
      <c r="F1511" s="6">
        <v>1</v>
      </c>
      <c r="G1511" s="6">
        <v>763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238</v>
      </c>
      <c r="E1512" s="6" t="s">
        <v>11</v>
      </c>
      <c r="F1512" s="6">
        <v>1</v>
      </c>
      <c r="G1512" s="6">
        <v>763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9</v>
      </c>
      <c r="D1513" s="6" t="s">
        <v>356</v>
      </c>
      <c r="E1513" s="6" t="s">
        <v>11</v>
      </c>
      <c r="F1513" s="6">
        <v>1</v>
      </c>
      <c r="G1513" s="6">
        <v>632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9</v>
      </c>
      <c r="D1514" s="6" t="s">
        <v>27</v>
      </c>
      <c r="E1514" s="6" t="s">
        <v>17</v>
      </c>
      <c r="F1514" s="6">
        <v>2</v>
      </c>
      <c r="G1514" s="6">
        <v>1387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9</v>
      </c>
      <c r="D1515" s="6" t="s">
        <v>33</v>
      </c>
      <c r="E1515" s="6" t="s">
        <v>11</v>
      </c>
      <c r="F1515" s="6">
        <v>1</v>
      </c>
      <c r="G1515" s="6">
        <v>682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58</v>
      </c>
      <c r="E1516" s="6" t="s">
        <v>11</v>
      </c>
      <c r="F1516" s="6">
        <v>1</v>
      </c>
      <c r="G1516" s="6">
        <v>679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244</v>
      </c>
      <c r="E1517" s="6" t="s">
        <v>295</v>
      </c>
      <c r="F1517" s="6">
        <v>1</v>
      </c>
      <c r="G1517" s="6">
        <v>450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50</v>
      </c>
      <c r="E1518" s="6" t="s">
        <v>11</v>
      </c>
      <c r="F1518" s="6">
        <v>1</v>
      </c>
      <c r="G1518" s="6">
        <v>682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9</v>
      </c>
      <c r="D1519" s="6" t="s">
        <v>38</v>
      </c>
      <c r="E1519" s="6" t="s">
        <v>11</v>
      </c>
      <c r="F1519" s="6">
        <v>1</v>
      </c>
      <c r="G1519" s="6">
        <v>763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27</v>
      </c>
      <c r="E1520" s="6" t="s">
        <v>11</v>
      </c>
      <c r="F1520" s="6">
        <v>1</v>
      </c>
      <c r="G1520" s="6">
        <v>732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520</v>
      </c>
      <c r="E1521" s="6" t="s">
        <v>11</v>
      </c>
      <c r="F1521" s="6">
        <v>1</v>
      </c>
      <c r="G1521" s="6">
        <v>1004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50</v>
      </c>
      <c r="E1522" s="6" t="s">
        <v>11</v>
      </c>
      <c r="F1522" s="6">
        <v>1</v>
      </c>
      <c r="G1522" s="6">
        <v>712</v>
      </c>
    </row>
    <row r="1523" s="2" customFormat="1" ht="22.5" customHeight="1" spans="1:7">
      <c r="A1523" s="6">
        <f>1521</f>
        <v>1521</v>
      </c>
      <c r="B1523" s="6" t="s">
        <v>501</v>
      </c>
      <c r="C1523" s="6" t="s">
        <v>9</v>
      </c>
      <c r="D1523" s="6" t="s">
        <v>21</v>
      </c>
      <c r="E1523" s="6" t="s">
        <v>11</v>
      </c>
      <c r="F1523" s="6">
        <v>3</v>
      </c>
      <c r="G1523" s="6">
        <v>1830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13</v>
      </c>
      <c r="D1524" s="6" t="s">
        <v>16</v>
      </c>
      <c r="E1524" s="6" t="s">
        <v>11</v>
      </c>
      <c r="F1524" s="6">
        <v>2</v>
      </c>
      <c r="G1524" s="6">
        <v>1194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244</v>
      </c>
      <c r="E1525" s="6" t="s">
        <v>11</v>
      </c>
      <c r="F1525" s="6">
        <v>2</v>
      </c>
      <c r="G1525" s="6">
        <v>1227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531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13</v>
      </c>
      <c r="D1527" s="6" t="s">
        <v>36</v>
      </c>
      <c r="E1527" s="6" t="s">
        <v>17</v>
      </c>
      <c r="F1527" s="6">
        <v>2</v>
      </c>
      <c r="G1527" s="6">
        <v>1150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9</v>
      </c>
      <c r="D1528" s="6" t="s">
        <v>70</v>
      </c>
      <c r="E1528" s="6" t="s">
        <v>17</v>
      </c>
      <c r="F1528" s="6">
        <v>1</v>
      </c>
      <c r="G1528" s="6">
        <v>635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9</v>
      </c>
      <c r="D1529" s="6" t="s">
        <v>38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13</v>
      </c>
      <c r="D1530" s="6" t="s">
        <v>58</v>
      </c>
      <c r="E1530" s="6" t="s">
        <v>11</v>
      </c>
      <c r="F1530" s="6">
        <v>3</v>
      </c>
      <c r="G1530" s="6">
        <v>1896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50</v>
      </c>
      <c r="E1531" s="6" t="s">
        <v>17</v>
      </c>
      <c r="F1531" s="6">
        <v>1</v>
      </c>
      <c r="G1531" s="6">
        <v>655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16</v>
      </c>
      <c r="E1532" s="6" t="s">
        <v>11</v>
      </c>
      <c r="F1532" s="6">
        <v>1</v>
      </c>
      <c r="G1532" s="6">
        <v>763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21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110</v>
      </c>
      <c r="E1534" s="6" t="s">
        <v>11</v>
      </c>
      <c r="F1534" s="6">
        <v>2</v>
      </c>
      <c r="G1534" s="6">
        <v>1192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9</v>
      </c>
      <c r="D1535" s="6" t="s">
        <v>238</v>
      </c>
      <c r="E1535" s="6" t="s">
        <v>11</v>
      </c>
      <c r="F1535" s="6">
        <v>1</v>
      </c>
      <c r="G1535" s="6">
        <v>763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58</v>
      </c>
      <c r="E1536" s="6" t="s">
        <v>11</v>
      </c>
      <c r="F1536" s="6">
        <v>1</v>
      </c>
      <c r="G1536" s="6">
        <v>703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9</v>
      </c>
      <c r="D1537" s="6" t="s">
        <v>598</v>
      </c>
      <c r="E1537" s="6" t="s">
        <v>11</v>
      </c>
      <c r="F1537" s="6">
        <v>2</v>
      </c>
      <c r="G1537" s="6">
        <v>1399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531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13</v>
      </c>
      <c r="D1539" s="6" t="s">
        <v>110</v>
      </c>
      <c r="E1539" s="6" t="s">
        <v>295</v>
      </c>
      <c r="F1539" s="6">
        <v>1</v>
      </c>
      <c r="G1539" s="6">
        <v>500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16</v>
      </c>
      <c r="E1540" s="6" t="s">
        <v>11</v>
      </c>
      <c r="F1540" s="6">
        <v>2</v>
      </c>
      <c r="G1540" s="6">
        <v>1194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13</v>
      </c>
      <c r="D1541" s="6" t="s">
        <v>238</v>
      </c>
      <c r="E1541" s="6" t="s">
        <v>11</v>
      </c>
      <c r="F1541" s="6">
        <v>1</v>
      </c>
      <c r="G1541" s="6">
        <v>763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13</v>
      </c>
      <c r="D1542" s="6" t="s">
        <v>50</v>
      </c>
      <c r="E1542" s="6" t="s">
        <v>11</v>
      </c>
      <c r="F1542" s="6">
        <v>2</v>
      </c>
      <c r="G1542" s="6">
        <v>1264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598</v>
      </c>
      <c r="E1543" s="6" t="s">
        <v>17</v>
      </c>
      <c r="F1543" s="6">
        <v>1</v>
      </c>
      <c r="G1543" s="6">
        <v>636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13</v>
      </c>
      <c r="D1544" s="6" t="s">
        <v>578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13</v>
      </c>
      <c r="D1545" s="6" t="s">
        <v>531</v>
      </c>
      <c r="E1545" s="6" t="s">
        <v>11</v>
      </c>
      <c r="F1545" s="6">
        <v>1</v>
      </c>
      <c r="G1545" s="6">
        <v>763</v>
      </c>
    </row>
    <row r="1546" s="2" customFormat="1" ht="22.5" customHeight="1" spans="1:7">
      <c r="A1546" s="6">
        <f>1544</f>
        <v>1544</v>
      </c>
      <c r="B1546" s="6" t="s">
        <v>1558</v>
      </c>
      <c r="C1546" s="6" t="s">
        <v>9</v>
      </c>
      <c r="D1546" s="6" t="s">
        <v>531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1559</v>
      </c>
      <c r="C1547" s="6" t="s">
        <v>13</v>
      </c>
      <c r="D1547" s="6" t="s">
        <v>110</v>
      </c>
      <c r="E1547" s="6" t="s">
        <v>295</v>
      </c>
      <c r="F1547" s="6">
        <v>1</v>
      </c>
      <c r="G1547" s="6">
        <v>500</v>
      </c>
    </row>
    <row r="1548" s="2" customFormat="1" ht="22.5" customHeight="1" spans="1:7">
      <c r="A1548" s="6">
        <f>1546</f>
        <v>1546</v>
      </c>
      <c r="B1548" s="6" t="s">
        <v>1560</v>
      </c>
      <c r="C1548" s="6" t="s">
        <v>9</v>
      </c>
      <c r="D1548" s="6" t="s">
        <v>21</v>
      </c>
      <c r="E1548" s="6" t="s">
        <v>17</v>
      </c>
      <c r="F1548" s="6">
        <v>1</v>
      </c>
      <c r="G1548" s="6">
        <v>636</v>
      </c>
    </row>
    <row r="1549" s="2" customFormat="1" ht="22.5" customHeight="1" spans="1:7">
      <c r="A1549" s="6">
        <f>1547</f>
        <v>1547</v>
      </c>
      <c r="B1549" s="6" t="s">
        <v>1561</v>
      </c>
      <c r="C1549" s="6" t="s">
        <v>13</v>
      </c>
      <c r="D1549" s="6" t="s">
        <v>36</v>
      </c>
      <c r="E1549" s="6" t="s">
        <v>11</v>
      </c>
      <c r="F1549" s="6">
        <v>1</v>
      </c>
      <c r="G1549" s="6">
        <v>632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9</v>
      </c>
      <c r="D1550" s="6" t="s">
        <v>16</v>
      </c>
      <c r="E1550" s="6" t="s">
        <v>11</v>
      </c>
      <c r="F1550" s="6">
        <v>3</v>
      </c>
      <c r="G1550" s="6">
        <v>2162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13</v>
      </c>
      <c r="D1551" s="6" t="s">
        <v>238</v>
      </c>
      <c r="E1551" s="6" t="s">
        <v>11</v>
      </c>
      <c r="F1551" s="6">
        <v>5</v>
      </c>
      <c r="G1551" s="6">
        <v>3102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9</v>
      </c>
      <c r="D1552" s="6" t="s">
        <v>36</v>
      </c>
      <c r="E1552" s="6" t="s">
        <v>17</v>
      </c>
      <c r="F1552" s="6">
        <v>3</v>
      </c>
      <c r="G1552" s="6">
        <v>1570</v>
      </c>
    </row>
    <row r="1553" s="2" customFormat="1" ht="22.5" customHeight="1" spans="1:7">
      <c r="A1553" s="6">
        <f>1551</f>
        <v>1551</v>
      </c>
      <c r="B1553" s="6" t="s">
        <v>1405</v>
      </c>
      <c r="C1553" s="6" t="s">
        <v>13</v>
      </c>
      <c r="D1553" s="6" t="s">
        <v>598</v>
      </c>
      <c r="E1553" s="6" t="s">
        <v>17</v>
      </c>
      <c r="F1553" s="6">
        <v>2</v>
      </c>
      <c r="G1553" s="6">
        <v>1272</v>
      </c>
    </row>
    <row r="1554" s="2" customFormat="1" ht="22.5" customHeight="1" spans="1:7">
      <c r="A1554" s="6">
        <f>1552</f>
        <v>1552</v>
      </c>
      <c r="B1554" s="6" t="s">
        <v>1565</v>
      </c>
      <c r="C1554" s="6" t="s">
        <v>13</v>
      </c>
      <c r="D1554" s="6" t="s">
        <v>598</v>
      </c>
      <c r="E1554" s="6" t="s">
        <v>17</v>
      </c>
      <c r="F1554" s="6">
        <v>1</v>
      </c>
      <c r="G1554" s="6">
        <v>636</v>
      </c>
    </row>
    <row r="1555" s="2" customFormat="1" ht="22.5" customHeight="1" spans="1:7">
      <c r="A1555" s="6">
        <f>1553</f>
        <v>1553</v>
      </c>
      <c r="B1555" s="6" t="s">
        <v>1566</v>
      </c>
      <c r="C1555" s="6" t="s">
        <v>13</v>
      </c>
      <c r="D1555" s="6" t="s">
        <v>598</v>
      </c>
      <c r="E1555" s="6" t="s">
        <v>11</v>
      </c>
      <c r="F1555" s="6">
        <v>1</v>
      </c>
      <c r="G1555" s="6">
        <v>763</v>
      </c>
    </row>
    <row r="1556" s="2" customFormat="1" ht="22.5" customHeight="1" spans="1:7">
      <c r="A1556" s="6">
        <f>1554</f>
        <v>1554</v>
      </c>
      <c r="B1556" s="6" t="s">
        <v>1567</v>
      </c>
      <c r="C1556" s="6" t="s">
        <v>9</v>
      </c>
      <c r="D1556" s="6" t="s">
        <v>238</v>
      </c>
      <c r="E1556" s="6" t="s">
        <v>11</v>
      </c>
      <c r="F1556" s="6">
        <v>1</v>
      </c>
      <c r="G1556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2025-04-17T01:32:02Z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ED6285BCF96640E2BCE1163B220C5FE5_13</vt:lpwstr>
  </property>
</Properties>
</file>