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765" firstSheet="1" activeTab="1"/>
  </bookViews>
  <sheets>
    <sheet name="ONCJFIT" sheetId="1" state="hidden" r:id="rId1"/>
    <sheet name="11" sheetId="2" r:id="rId2"/>
    <sheet name="Sheet2" sheetId="3" r:id="rId3"/>
    <sheet name="Sheet1" sheetId="4" r:id="rId4"/>
  </sheets>
  <definedNames>
    <definedName name="_xlnm._FilterDatabase" localSheetId="1" hidden="1">'11'!$A$5:$IP$12</definedName>
  </definedNames>
  <calcPr fullCalcOnLoad="1"/>
</workbook>
</file>

<file path=xl/sharedStrings.xml><?xml version="1.0" encoding="utf-8"?>
<sst xmlns="http://schemas.openxmlformats.org/spreadsheetml/2006/main" count="42" uniqueCount="41">
  <si>
    <r>
      <t>2022</t>
    </r>
    <r>
      <rPr>
        <b/>
        <sz val="20"/>
        <rFont val="宋体"/>
        <family val="0"/>
      </rPr>
      <t>年</t>
    </r>
    <r>
      <rPr>
        <b/>
        <sz val="20"/>
        <rFont val="Times New Roman"/>
        <family val="1"/>
      </rPr>
      <t>10</t>
    </r>
    <r>
      <rPr>
        <b/>
        <sz val="20"/>
        <rFont val="宋体"/>
        <family val="0"/>
      </rPr>
      <t>月淮北市农村居民最低生活保障统计表</t>
    </r>
  </si>
  <si>
    <t>地区</t>
  </si>
  <si>
    <t>农业人口数（万人）</t>
  </si>
  <si>
    <t>低保户数（户）</t>
  </si>
  <si>
    <r>
      <t>低</t>
    </r>
    <r>
      <rPr>
        <b/>
        <sz val="9"/>
        <rFont val="Times New Roman"/>
        <family val="1"/>
      </rPr>
      <t xml:space="preserve">    </t>
    </r>
    <r>
      <rPr>
        <b/>
        <sz val="9"/>
        <rFont val="宋体"/>
        <family val="0"/>
      </rPr>
      <t>保</t>
    </r>
    <r>
      <rPr>
        <b/>
        <sz val="9"/>
        <rFont val="Times New Roman"/>
        <family val="1"/>
      </rPr>
      <t xml:space="preserve">    </t>
    </r>
    <r>
      <rPr>
        <b/>
        <sz val="9"/>
        <rFont val="宋体"/>
        <family val="0"/>
      </rPr>
      <t>对</t>
    </r>
    <r>
      <rPr>
        <b/>
        <sz val="9"/>
        <rFont val="Times New Roman"/>
        <family val="1"/>
      </rPr>
      <t xml:space="preserve">    </t>
    </r>
    <r>
      <rPr>
        <b/>
        <sz val="9"/>
        <rFont val="宋体"/>
        <family val="0"/>
      </rPr>
      <t>象</t>
    </r>
  </si>
  <si>
    <t>低保对象中的脱贫不稳定户、边缘易致贫户、突发严重困难户（人）</t>
  </si>
  <si>
    <t>一至当月低保资金累计支出    （万元）</t>
  </si>
  <si>
    <t>当月低保资金支出    （万元）</t>
  </si>
  <si>
    <t>当月人均月补差（元）</t>
  </si>
  <si>
    <t>年初以来月人均补差额(元)</t>
  </si>
  <si>
    <t>占农业人口比例（%）</t>
  </si>
  <si>
    <r>
      <t xml:space="preserve">保障标准 </t>
    </r>
    <r>
      <rPr>
        <b/>
        <sz val="8"/>
        <rFont val="宋体"/>
        <family val="0"/>
      </rPr>
      <t>（元/年.人）</t>
    </r>
  </si>
  <si>
    <t>年初以来累计人次  （人次）</t>
  </si>
  <si>
    <t>当月保障人数合计</t>
  </si>
  <si>
    <t>残疾人（人）</t>
  </si>
  <si>
    <t>因病支出型贫困人员（人）</t>
  </si>
  <si>
    <t>其它人员（人）</t>
  </si>
  <si>
    <t>淮北市</t>
  </si>
  <si>
    <t>相山区</t>
  </si>
  <si>
    <t>杜集区</t>
  </si>
  <si>
    <t>烈山区</t>
  </si>
  <si>
    <t>濉溪县</t>
  </si>
  <si>
    <t>农村</t>
  </si>
  <si>
    <t>城市</t>
  </si>
  <si>
    <t>合肥市</t>
  </si>
  <si>
    <t>亳州市</t>
  </si>
  <si>
    <t>宿州市</t>
  </si>
  <si>
    <t>蚌埠市</t>
  </si>
  <si>
    <t>阜阳市</t>
  </si>
  <si>
    <t>淮南市</t>
  </si>
  <si>
    <t>滁州市</t>
  </si>
  <si>
    <t>六安市</t>
  </si>
  <si>
    <t>马鞍山市</t>
  </si>
  <si>
    <t>芜湖市</t>
  </si>
  <si>
    <t>宣城市</t>
  </si>
  <si>
    <t>铜陵市</t>
  </si>
  <si>
    <t>池州市</t>
  </si>
  <si>
    <t>安庆市</t>
  </si>
  <si>
    <t>黄山市</t>
  </si>
  <si>
    <t>广德市</t>
  </si>
  <si>
    <t>宿松县市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</si>
</sst>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[Red]\(0.00\)"/>
    <numFmt numFmtId="179" formatCode="0\.0,&quot;0&quot;"/>
    <numFmt numFmtId="180" formatCode="0_);[Red]\(0\)"/>
    <numFmt numFmtId="181" formatCode="0.00000_ "/>
  </numFmts>
  <fonts count="40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10"/>
      <color indexed="1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0"/>
      <name val="Times New Roman"/>
      <family val="1"/>
    </font>
    <font>
      <b/>
      <sz val="9"/>
      <name val="宋体"/>
      <family val="0"/>
    </font>
    <font>
      <b/>
      <sz val="9"/>
      <color indexed="1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0"/>
      <name val="Arial"/>
      <family val="2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name val="Helv"/>
      <family val="2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宋体"/>
      <family val="0"/>
    </font>
    <font>
      <b/>
      <sz val="20"/>
      <name val="宋体"/>
      <family val="0"/>
    </font>
    <font>
      <b/>
      <sz val="9"/>
      <name val="Times New Roman"/>
      <family val="1"/>
    </font>
    <font>
      <b/>
      <sz val="8"/>
      <name val="宋体"/>
      <family val="0"/>
    </font>
    <font>
      <b/>
      <sz val="10"/>
      <color rgb="FFFF0000"/>
      <name val="宋体"/>
      <family val="0"/>
    </font>
    <font>
      <b/>
      <sz val="9"/>
      <color rgb="FFFF0000"/>
      <name val="宋体"/>
      <family val="0"/>
    </font>
    <font>
      <sz val="12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1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3" fillId="7" borderId="0" applyNumberFormat="0" applyBorder="0" applyAlignment="0" applyProtection="0"/>
    <xf numFmtId="0" fontId="17" fillId="0" borderId="4" applyNumberFormat="0" applyFill="0" applyAlignment="0" applyProtection="0"/>
    <xf numFmtId="0" fontId="13" fillId="3" borderId="0" applyNumberFormat="0" applyBorder="0" applyAlignment="0" applyProtection="0"/>
    <xf numFmtId="0" fontId="23" fillId="2" borderId="5" applyNumberFormat="0" applyAlignment="0" applyProtection="0"/>
    <xf numFmtId="0" fontId="24" fillId="2" borderId="1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5" fillId="8" borderId="6" applyNumberFormat="0" applyAlignment="0" applyProtection="0"/>
    <xf numFmtId="0" fontId="26" fillId="0" borderId="0">
      <alignment/>
      <protection/>
    </xf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9" borderId="0" applyNumberFormat="0" applyBorder="0" applyAlignment="0" applyProtection="0"/>
    <xf numFmtId="0" fontId="30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31" fillId="0" borderId="0">
      <alignment/>
      <protection/>
    </xf>
    <xf numFmtId="0" fontId="10" fillId="11" borderId="0" applyNumberFormat="0" applyBorder="0" applyAlignment="0" applyProtection="0"/>
    <xf numFmtId="0" fontId="13" fillId="16" borderId="0" applyNumberFormat="0" applyBorder="0" applyAlignment="0" applyProtection="0"/>
    <xf numFmtId="0" fontId="1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33" fillId="0" borderId="0" applyProtection="0">
      <alignment/>
    </xf>
    <xf numFmtId="0" fontId="0" fillId="0" borderId="0">
      <alignment/>
      <protection/>
    </xf>
    <xf numFmtId="0" fontId="33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60">
    <xf numFmtId="0" fontId="0" fillId="0" borderId="0" xfId="0" applyAlignment="1">
      <alignment/>
    </xf>
    <xf numFmtId="0" fontId="0" fillId="19" borderId="0" xfId="0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178" fontId="5" fillId="0" borderId="0" xfId="0" applyNumberFormat="1" applyFont="1" applyFill="1" applyAlignment="1">
      <alignment/>
    </xf>
    <xf numFmtId="0" fontId="6" fillId="0" borderId="0" xfId="113" applyFont="1" applyFill="1" applyAlignment="1">
      <alignment horizontal="center" vertical="center"/>
      <protection/>
    </xf>
    <xf numFmtId="0" fontId="7" fillId="0" borderId="9" xfId="113" applyFont="1" applyFill="1" applyBorder="1" applyAlignment="1">
      <alignment horizontal="center" vertical="center"/>
      <protection/>
    </xf>
    <xf numFmtId="0" fontId="7" fillId="0" borderId="9" xfId="113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113" applyFont="1" applyFill="1" applyBorder="1" applyAlignment="1">
      <alignment horizontal="center" vertical="center"/>
      <protection/>
    </xf>
    <xf numFmtId="0" fontId="7" fillId="0" borderId="13" xfId="113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113" applyFont="1" applyFill="1" applyBorder="1" applyAlignment="1">
      <alignment horizontal="center" vertical="center" wrapText="1"/>
      <protection/>
    </xf>
    <xf numFmtId="0" fontId="7" fillId="0" borderId="16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/>
    </xf>
    <xf numFmtId="179" fontId="37" fillId="0" borderId="18" xfId="0" applyNumberFormat="1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1" fontId="37" fillId="0" borderId="18" xfId="0" applyNumberFormat="1" applyFont="1" applyFill="1" applyBorder="1" applyAlignment="1">
      <alignment horizontal="center" vertical="center"/>
    </xf>
    <xf numFmtId="0" fontId="37" fillId="0" borderId="18" xfId="113" applyFont="1" applyFill="1" applyBorder="1" applyAlignment="1">
      <alignment horizontal="center" vertical="center"/>
      <protection/>
    </xf>
    <xf numFmtId="0" fontId="4" fillId="0" borderId="18" xfId="0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8" xfId="113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/>
    </xf>
    <xf numFmtId="176" fontId="38" fillId="0" borderId="9" xfId="113" applyNumberFormat="1" applyFont="1" applyFill="1" applyBorder="1" applyAlignment="1">
      <alignment horizontal="center" vertical="center" wrapText="1"/>
      <protection/>
    </xf>
    <xf numFmtId="178" fontId="7" fillId="0" borderId="9" xfId="113" applyNumberFormat="1" applyFont="1" applyFill="1" applyBorder="1" applyAlignment="1">
      <alignment horizontal="center" vertical="center" wrapText="1"/>
      <protection/>
    </xf>
    <xf numFmtId="177" fontId="7" fillId="0" borderId="9" xfId="113" applyNumberFormat="1" applyFont="1" applyFill="1" applyBorder="1" applyAlignment="1">
      <alignment horizontal="center" vertical="center" wrapText="1"/>
      <protection/>
    </xf>
    <xf numFmtId="0" fontId="7" fillId="0" borderId="18" xfId="0" applyFont="1" applyFill="1" applyBorder="1" applyAlignment="1">
      <alignment horizontal="center" vertical="center" wrapText="1"/>
    </xf>
    <xf numFmtId="176" fontId="38" fillId="0" borderId="13" xfId="113" applyNumberFormat="1" applyFont="1" applyFill="1" applyBorder="1" applyAlignment="1">
      <alignment horizontal="center" vertical="center" wrapText="1"/>
      <protection/>
    </xf>
    <xf numFmtId="178" fontId="7" fillId="0" borderId="13" xfId="113" applyNumberFormat="1" applyFont="1" applyFill="1" applyBorder="1" applyAlignment="1">
      <alignment horizontal="center" vertical="center" wrapText="1"/>
      <protection/>
    </xf>
    <xf numFmtId="177" fontId="7" fillId="0" borderId="13" xfId="113" applyNumberFormat="1" applyFont="1" applyFill="1" applyBorder="1" applyAlignment="1">
      <alignment horizontal="center" vertical="center" wrapText="1"/>
      <protection/>
    </xf>
    <xf numFmtId="176" fontId="38" fillId="0" borderId="15" xfId="113" applyNumberFormat="1" applyFont="1" applyFill="1" applyBorder="1" applyAlignment="1">
      <alignment horizontal="center" vertical="center" wrapText="1"/>
      <protection/>
    </xf>
    <xf numFmtId="178" fontId="7" fillId="0" borderId="15" xfId="113" applyNumberFormat="1" applyFont="1" applyFill="1" applyBorder="1" applyAlignment="1">
      <alignment horizontal="center" vertical="center" wrapText="1"/>
      <protection/>
    </xf>
    <xf numFmtId="177" fontId="7" fillId="0" borderId="15" xfId="113" applyNumberFormat="1" applyFont="1" applyFill="1" applyBorder="1" applyAlignment="1">
      <alignment horizontal="center" vertical="center" wrapText="1"/>
      <protection/>
    </xf>
    <xf numFmtId="176" fontId="37" fillId="0" borderId="15" xfId="113" applyNumberFormat="1" applyFont="1" applyFill="1" applyBorder="1" applyAlignment="1">
      <alignment horizontal="center" vertical="center"/>
      <protection/>
    </xf>
    <xf numFmtId="177" fontId="37" fillId="0" borderId="18" xfId="0" applyNumberFormat="1" applyFont="1" applyFill="1" applyBorder="1" applyAlignment="1">
      <alignment horizontal="center" vertical="center"/>
    </xf>
    <xf numFmtId="177" fontId="37" fillId="0" borderId="18" xfId="0" applyNumberFormat="1" applyFont="1" applyFill="1" applyBorder="1" applyAlignment="1">
      <alignment horizontal="center" vertical="center" wrapText="1"/>
    </xf>
    <xf numFmtId="178" fontId="37" fillId="0" borderId="18" xfId="113" applyNumberFormat="1" applyFont="1" applyFill="1" applyBorder="1" applyAlignment="1">
      <alignment horizontal="center" vertical="center"/>
      <protection/>
    </xf>
    <xf numFmtId="10" fontId="37" fillId="0" borderId="18" xfId="26" applyNumberFormat="1" applyFont="1" applyFill="1" applyBorder="1" applyAlignment="1">
      <alignment horizontal="center" vertical="center"/>
    </xf>
    <xf numFmtId="180" fontId="37" fillId="0" borderId="18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/>
    </xf>
    <xf numFmtId="176" fontId="1" fillId="0" borderId="18" xfId="0" applyNumberFormat="1" applyFont="1" applyFill="1" applyBorder="1" applyAlignment="1">
      <alignment horizontal="center" vertical="center"/>
    </xf>
    <xf numFmtId="10" fontId="4" fillId="0" borderId="18" xfId="26" applyNumberFormat="1" applyFont="1" applyFill="1" applyBorder="1" applyAlignment="1">
      <alignment horizontal="center" vertical="center"/>
    </xf>
    <xf numFmtId="176" fontId="1" fillId="0" borderId="18" xfId="113" applyNumberFormat="1" applyFont="1" applyFill="1" applyBorder="1" applyAlignment="1">
      <alignment horizontal="center" vertical="center"/>
      <protection/>
    </xf>
    <xf numFmtId="181" fontId="1" fillId="0" borderId="18" xfId="113" applyNumberFormat="1" applyFont="1" applyFill="1" applyBorder="1" applyAlignment="1">
      <alignment horizontal="center" vertical="center"/>
      <protection/>
    </xf>
    <xf numFmtId="181" fontId="1" fillId="0" borderId="18" xfId="113" applyNumberFormat="1" applyFont="1" applyFill="1" applyBorder="1" applyAlignment="1">
      <alignment vertical="center"/>
      <protection/>
    </xf>
    <xf numFmtId="176" fontId="5" fillId="0" borderId="0" xfId="0" applyNumberFormat="1" applyFont="1" applyFill="1" applyAlignment="1">
      <alignment/>
    </xf>
    <xf numFmtId="177" fontId="5" fillId="0" borderId="0" xfId="0" applyNumberFormat="1" applyFont="1" applyFill="1" applyAlignment="1">
      <alignment/>
    </xf>
  </cellXfs>
  <cellStyles count="107">
    <cellStyle name="Normal" xfId="0"/>
    <cellStyle name="Currency [0]" xfId="15"/>
    <cellStyle name="20% - 强调文字颜色 3" xfId="16"/>
    <cellStyle name="输入" xfId="17"/>
    <cellStyle name="Currency" xfId="18"/>
    <cellStyle name="常规 14 10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 14 11" xfId="27"/>
    <cellStyle name="常规 13 3" xfId="28"/>
    <cellStyle name="RowLevel_0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_ET_STYLE_NoName_00_" xfId="36"/>
    <cellStyle name="标题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常规_Sheet1 29" xfId="46"/>
    <cellStyle name="常规_7月份_5 18" xfId="47"/>
    <cellStyle name="检查单元格" xfId="48"/>
    <cellStyle name="常规_休宁2014农村低保医疗救助月报表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适中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_ET_STYLE_NoName_00__10月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常规 10" xfId="71"/>
    <cellStyle name="40% - 强调文字颜色 6" xfId="72"/>
    <cellStyle name="60% - 强调文字颜色 6" xfId="73"/>
    <cellStyle name="常规_7月份_5" xfId="74"/>
    <cellStyle name="_ET_STYLE_NoName_00__12月" xfId="75"/>
    <cellStyle name="ColLevel_0" xfId="76"/>
    <cellStyle name="常规 11" xfId="77"/>
    <cellStyle name="常规 12 5" xfId="78"/>
    <cellStyle name="常规 14" xfId="79"/>
    <cellStyle name="常规 7" xfId="80"/>
    <cellStyle name="常规 14 10 10" xfId="81"/>
    <cellStyle name="常规 14 10 8" xfId="82"/>
    <cellStyle name="常规 14 10 9" xfId="83"/>
    <cellStyle name="常规 14 11 11" xfId="84"/>
    <cellStyle name="常规 14 28" xfId="85"/>
    <cellStyle name="常规 14 29 8" xfId="86"/>
    <cellStyle name="常规 14 4" xfId="87"/>
    <cellStyle name="常规 14 5" xfId="88"/>
    <cellStyle name="常规 14 8" xfId="89"/>
    <cellStyle name="常规 14 9" xfId="90"/>
    <cellStyle name="常规 15" xfId="91"/>
    <cellStyle name="常规 15 2_7.农村低保对象分类施保情况统计表月报" xfId="92"/>
    <cellStyle name="常规 16" xfId="93"/>
    <cellStyle name="常规 18" xfId="94"/>
    <cellStyle name="常规 2" xfId="95"/>
    <cellStyle name="常规 3" xfId="96"/>
    <cellStyle name="常规 4" xfId="97"/>
    <cellStyle name="常规 5" xfId="98"/>
    <cellStyle name="常规 8" xfId="99"/>
    <cellStyle name="常规 8 52" xfId="100"/>
    <cellStyle name="常规 8 54" xfId="101"/>
    <cellStyle name="常规 9" xfId="102"/>
    <cellStyle name="常规 9 15" xfId="103"/>
    <cellStyle name="常规 9 3" xfId="104"/>
    <cellStyle name="常规_Sheet1_1" xfId="105"/>
    <cellStyle name="常规 9 4" xfId="106"/>
    <cellStyle name="常规 9 6" xfId="107"/>
    <cellStyle name="常规 9 9" xfId="108"/>
    <cellStyle name="常规_Sheet1 33" xfId="109"/>
    <cellStyle name="常规_7月份_5 17" xfId="110"/>
    <cellStyle name="常规_7月份_5 19" xfId="111"/>
    <cellStyle name="常规_7月份_5 5" xfId="112"/>
    <cellStyle name="常规_Sheet1" xfId="113"/>
    <cellStyle name="常规_Sheet1 32" xfId="114"/>
    <cellStyle name="常规_Sheet1_1 2" xfId="115"/>
    <cellStyle name="常规_Sheet1_2" xfId="116"/>
    <cellStyle name="常规_金安区2017年2月份临时救助发放花名册" xfId="117"/>
    <cellStyle name="样式 1" xfId="118"/>
    <cellStyle name="常规_低保家庭分类表" xfId="119"/>
    <cellStyle name="常规_Sheet1_低保家庭分类表_2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0" workbookViewId="0" topLeftCell="A1">
      <selection activeCell="C13" sqref="C13"/>
    </sheetView>
  </sheetViews>
  <sheetFormatPr defaultColWidth="11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P13"/>
  <sheetViews>
    <sheetView tabSelected="1" workbookViewId="0" topLeftCell="A1">
      <pane xSplit="1" ySplit="7" topLeftCell="B8" activePane="bottomRight" state="frozen"/>
      <selection pane="bottomRight" activeCell="K22" sqref="K22"/>
    </sheetView>
  </sheetViews>
  <sheetFormatPr defaultColWidth="11.00390625" defaultRowHeight="14.25"/>
  <cols>
    <col min="1" max="1" width="10.125" style="6" customWidth="1"/>
    <col min="2" max="2" width="10.25390625" style="6" customWidth="1"/>
    <col min="3" max="3" width="8.625" style="6" customWidth="1"/>
    <col min="4" max="4" width="9.50390625" style="6" customWidth="1"/>
    <col min="5" max="5" width="7.50390625" style="6" customWidth="1"/>
    <col min="6" max="6" width="9.25390625" style="6" customWidth="1"/>
    <col min="7" max="7" width="6.625" style="6" customWidth="1"/>
    <col min="8" max="8" width="8.375" style="6" customWidth="1"/>
    <col min="9" max="9" width="10.75390625" style="7" customWidth="1"/>
    <col min="10" max="10" width="12.375" style="8" customWidth="1"/>
    <col min="11" max="11" width="13.625" style="8" customWidth="1"/>
    <col min="12" max="12" width="10.125" style="9" customWidth="1"/>
    <col min="13" max="13" width="10.375" style="10" customWidth="1"/>
    <col min="14" max="14" width="11.50390625" style="8" customWidth="1"/>
    <col min="15" max="15" width="9.125" style="6" customWidth="1"/>
    <col min="16" max="17" width="12.625" style="6" bestFit="1" customWidth="1"/>
    <col min="18" max="16384" width="11.00390625" style="6" customWidth="1"/>
  </cols>
  <sheetData>
    <row r="1" spans="1:15" ht="14.2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4.2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s="3" customFormat="1" ht="18.75" customHeight="1">
      <c r="A3" s="12" t="s">
        <v>1</v>
      </c>
      <c r="B3" s="13" t="s">
        <v>2</v>
      </c>
      <c r="C3" s="13" t="s">
        <v>3</v>
      </c>
      <c r="D3" s="14" t="s">
        <v>4</v>
      </c>
      <c r="E3" s="15"/>
      <c r="F3" s="15"/>
      <c r="G3" s="15"/>
      <c r="H3" s="16"/>
      <c r="I3" s="36" t="s">
        <v>5</v>
      </c>
      <c r="J3" s="37" t="s">
        <v>6</v>
      </c>
      <c r="K3" s="38" t="s">
        <v>7</v>
      </c>
      <c r="L3" s="38" t="s">
        <v>8</v>
      </c>
      <c r="M3" s="37" t="s">
        <v>9</v>
      </c>
      <c r="N3" s="38" t="s">
        <v>10</v>
      </c>
      <c r="O3" s="39" t="s">
        <v>11</v>
      </c>
    </row>
    <row r="4" spans="1:15" s="3" customFormat="1" ht="21.75" customHeight="1">
      <c r="A4" s="17"/>
      <c r="B4" s="18"/>
      <c r="C4" s="18"/>
      <c r="D4" s="13" t="s">
        <v>12</v>
      </c>
      <c r="E4" s="19" t="s">
        <v>13</v>
      </c>
      <c r="F4" s="13" t="s">
        <v>14</v>
      </c>
      <c r="G4" s="13" t="s">
        <v>15</v>
      </c>
      <c r="H4" s="13" t="s">
        <v>16</v>
      </c>
      <c r="I4" s="40"/>
      <c r="J4" s="41"/>
      <c r="K4" s="42"/>
      <c r="L4" s="42"/>
      <c r="M4" s="41"/>
      <c r="N4" s="42"/>
      <c r="O4" s="39"/>
    </row>
    <row r="5" spans="1:15" s="3" customFormat="1" ht="21.75" customHeight="1">
      <c r="A5" s="17"/>
      <c r="B5" s="18"/>
      <c r="C5" s="18"/>
      <c r="D5" s="18"/>
      <c r="E5" s="20"/>
      <c r="F5" s="18"/>
      <c r="G5" s="18"/>
      <c r="H5" s="18"/>
      <c r="I5" s="40"/>
      <c r="J5" s="41"/>
      <c r="K5" s="42"/>
      <c r="L5" s="42"/>
      <c r="M5" s="41"/>
      <c r="N5" s="42"/>
      <c r="O5" s="39"/>
    </row>
    <row r="6" spans="1:15" s="3" customFormat="1" ht="5.25" customHeight="1">
      <c r="A6" s="17"/>
      <c r="B6" s="18"/>
      <c r="C6" s="18"/>
      <c r="D6" s="18"/>
      <c r="E6" s="20"/>
      <c r="F6" s="18"/>
      <c r="G6" s="18"/>
      <c r="H6" s="18"/>
      <c r="I6" s="40"/>
      <c r="J6" s="41"/>
      <c r="K6" s="42"/>
      <c r="L6" s="42"/>
      <c r="M6" s="41"/>
      <c r="N6" s="42"/>
      <c r="O6" s="39"/>
    </row>
    <row r="7" spans="1:15" s="3" customFormat="1" ht="2.25" customHeight="1">
      <c r="A7" s="17"/>
      <c r="B7" s="21"/>
      <c r="C7" s="21"/>
      <c r="D7" s="21"/>
      <c r="E7" s="22"/>
      <c r="F7" s="21"/>
      <c r="G7" s="21"/>
      <c r="H7" s="21"/>
      <c r="I7" s="43"/>
      <c r="J7" s="44"/>
      <c r="K7" s="45"/>
      <c r="L7" s="45"/>
      <c r="M7" s="44"/>
      <c r="N7" s="45"/>
      <c r="O7" s="39"/>
    </row>
    <row r="8" spans="1:250" s="4" customFormat="1" ht="19.5" customHeight="1">
      <c r="A8" s="23" t="s">
        <v>17</v>
      </c>
      <c r="B8" s="24">
        <f>SUM(B9:B12)</f>
        <v>640636</v>
      </c>
      <c r="C8" s="25">
        <f aca="true" t="shared" si="0" ref="C8:K8">SUM(C9:C12)</f>
        <v>12442</v>
      </c>
      <c r="D8" s="26">
        <f t="shared" si="0"/>
        <v>245223</v>
      </c>
      <c r="E8" s="27">
        <f t="shared" si="0"/>
        <v>24288</v>
      </c>
      <c r="F8" s="25">
        <f t="shared" si="0"/>
        <v>5546</v>
      </c>
      <c r="G8" s="25">
        <f t="shared" si="0"/>
        <v>3489</v>
      </c>
      <c r="H8" s="25">
        <f t="shared" si="0"/>
        <v>15253</v>
      </c>
      <c r="I8" s="46">
        <v>1331</v>
      </c>
      <c r="J8" s="47">
        <f t="shared" si="0"/>
        <v>11657.48442</v>
      </c>
      <c r="K8" s="47">
        <f t="shared" si="0"/>
        <v>1230.64472</v>
      </c>
      <c r="L8" s="48">
        <f>SUM(K8/E8*10000)</f>
        <v>506.68837285902504</v>
      </c>
      <c r="M8" s="49">
        <f>SUM(J8/D8*10000)</f>
        <v>475.38299506979365</v>
      </c>
      <c r="N8" s="50">
        <f>E8/B8</f>
        <v>0.03791232462740152</v>
      </c>
      <c r="O8" s="51">
        <f>SUM(O9:O12)/4</f>
        <v>2019</v>
      </c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</row>
    <row r="9" spans="1:15" s="5" customFormat="1" ht="19.5" customHeight="1">
      <c r="A9" s="28" t="s">
        <v>18</v>
      </c>
      <c r="B9" s="29"/>
      <c r="C9" s="30"/>
      <c r="D9" s="29"/>
      <c r="E9" s="29"/>
      <c r="F9" s="29"/>
      <c r="G9" s="29"/>
      <c r="H9" s="29"/>
      <c r="I9" s="29"/>
      <c r="J9" s="29"/>
      <c r="K9" s="29"/>
      <c r="L9" s="53"/>
      <c r="M9" s="53"/>
      <c r="N9" s="54"/>
      <c r="O9" s="29"/>
    </row>
    <row r="10" spans="1:15" s="5" customFormat="1" ht="19.5" customHeight="1">
      <c r="A10" s="28" t="s">
        <v>19</v>
      </c>
      <c r="B10" s="29"/>
      <c r="C10" s="31"/>
      <c r="D10" s="31"/>
      <c r="E10" s="31"/>
      <c r="F10" s="31"/>
      <c r="G10" s="31"/>
      <c r="H10" s="31"/>
      <c r="I10" s="31"/>
      <c r="J10" s="31"/>
      <c r="K10" s="31"/>
      <c r="L10" s="53"/>
      <c r="M10" s="53"/>
      <c r="N10" s="54"/>
      <c r="O10" s="29"/>
    </row>
    <row r="11" spans="1:15" s="5" customFormat="1" ht="19.5" customHeight="1">
      <c r="A11" s="28" t="s">
        <v>20</v>
      </c>
      <c r="B11" s="29"/>
      <c r="C11" s="32"/>
      <c r="D11" s="31"/>
      <c r="E11" s="32"/>
      <c r="F11" s="32"/>
      <c r="G11" s="32"/>
      <c r="H11" s="32"/>
      <c r="I11" s="32"/>
      <c r="J11" s="31"/>
      <c r="K11" s="32"/>
      <c r="L11" s="53"/>
      <c r="M11" s="53"/>
      <c r="N11" s="54"/>
      <c r="O11" s="29"/>
    </row>
    <row r="12" spans="1:239" s="5" customFormat="1" ht="19.5" customHeight="1">
      <c r="A12" s="28" t="s">
        <v>21</v>
      </c>
      <c r="B12" s="29">
        <v>640636</v>
      </c>
      <c r="C12" s="33">
        <v>12442</v>
      </c>
      <c r="D12" s="33">
        <v>245223</v>
      </c>
      <c r="E12" s="33">
        <v>24288</v>
      </c>
      <c r="F12" s="34">
        <v>5546</v>
      </c>
      <c r="G12" s="34">
        <v>3489</v>
      </c>
      <c r="H12" s="34">
        <v>15253</v>
      </c>
      <c r="I12" s="55">
        <v>1331</v>
      </c>
      <c r="J12" s="56">
        <v>11657.48442</v>
      </c>
      <c r="K12" s="57">
        <v>1230.64472</v>
      </c>
      <c r="L12" s="53">
        <v>507</v>
      </c>
      <c r="M12" s="53">
        <v>475</v>
      </c>
      <c r="N12" s="54">
        <v>0.0379</v>
      </c>
      <c r="O12" s="29">
        <v>8076</v>
      </c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</row>
    <row r="13" spans="2:15" ht="14.25">
      <c r="B13" s="35"/>
      <c r="C13" s="35"/>
      <c r="D13" s="35"/>
      <c r="E13" s="35"/>
      <c r="F13" s="35"/>
      <c r="G13" s="35"/>
      <c r="H13" s="35"/>
      <c r="I13" s="58"/>
      <c r="J13" s="59"/>
      <c r="K13" s="59"/>
      <c r="L13" s="10"/>
      <c r="N13" s="59"/>
      <c r="O13" s="35"/>
    </row>
  </sheetData>
  <sheetProtection/>
  <autoFilter ref="A5:IP12"/>
  <mergeCells count="17">
    <mergeCell ref="D3:H3"/>
    <mergeCell ref="A3:A7"/>
    <mergeCell ref="B3:B7"/>
    <mergeCell ref="C3:C7"/>
    <mergeCell ref="D4:D7"/>
    <mergeCell ref="E4:E7"/>
    <mergeCell ref="F4:F7"/>
    <mergeCell ref="G4:G7"/>
    <mergeCell ref="H4:H7"/>
    <mergeCell ref="I3:I7"/>
    <mergeCell ref="J3:J7"/>
    <mergeCell ref="K3:K7"/>
    <mergeCell ref="L3:L7"/>
    <mergeCell ref="M3:M7"/>
    <mergeCell ref="N3:N7"/>
    <mergeCell ref="O3:O7"/>
    <mergeCell ref="A1:O2"/>
  </mergeCells>
  <printOptions/>
  <pageMargins left="1.4960629921259843" right="0.15748031496062992" top="0.6299212598425197" bottom="0.4724409448818898" header="0.5118110236220472" footer="0.2755905511811024"/>
  <pageSetup horizontalDpi="600" verticalDpi="600" orientation="landscape" paperSize="8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L4"/>
  <sheetViews>
    <sheetView workbookViewId="0" topLeftCell="A1">
      <selection activeCell="H15" sqref="H15"/>
    </sheetView>
  </sheetViews>
  <sheetFormatPr defaultColWidth="11.00390625" defaultRowHeight="14.25"/>
  <sheetData>
    <row r="2" spans="2:12" ht="14.25">
      <c r="B2">
        <v>16986</v>
      </c>
      <c r="C2">
        <v>140763</v>
      </c>
      <c r="D2">
        <v>23565</v>
      </c>
      <c r="E2">
        <v>7588</v>
      </c>
      <c r="F2">
        <v>12775</v>
      </c>
      <c r="G2">
        <v>3202</v>
      </c>
      <c r="H2">
        <v>18216</v>
      </c>
      <c r="I2">
        <v>4914.52</v>
      </c>
      <c r="J2">
        <v>825.3767</v>
      </c>
      <c r="K2">
        <v>350.26</v>
      </c>
      <c r="L2">
        <v>349.13</v>
      </c>
    </row>
    <row r="3" spans="2:12" ht="14.25">
      <c r="B3">
        <v>54407</v>
      </c>
      <c r="C3">
        <v>663993</v>
      </c>
      <c r="D3">
        <v>112885</v>
      </c>
      <c r="E3">
        <v>24707</v>
      </c>
      <c r="F3">
        <v>32447</v>
      </c>
      <c r="G3">
        <v>55731</v>
      </c>
      <c r="H3">
        <v>81842</v>
      </c>
      <c r="I3">
        <v>23200.5156</v>
      </c>
      <c r="J3">
        <v>3888.7101</v>
      </c>
      <c r="K3">
        <v>344.48421845240733</v>
      </c>
      <c r="L3">
        <v>349.4090389507118</v>
      </c>
    </row>
    <row r="4" spans="2:12" ht="14.25">
      <c r="B4">
        <f>B2+B3</f>
        <v>71393</v>
      </c>
      <c r="C4">
        <f aca="true" t="shared" si="0" ref="C4:L4">C2+C3</f>
        <v>804756</v>
      </c>
      <c r="D4">
        <f t="shared" si="0"/>
        <v>136450</v>
      </c>
      <c r="E4">
        <f t="shared" si="0"/>
        <v>32295</v>
      </c>
      <c r="F4">
        <f t="shared" si="0"/>
        <v>45222</v>
      </c>
      <c r="G4">
        <f t="shared" si="0"/>
        <v>58933</v>
      </c>
      <c r="H4">
        <f t="shared" si="0"/>
        <v>100058</v>
      </c>
      <c r="I4">
        <f t="shared" si="0"/>
        <v>28115.0356</v>
      </c>
      <c r="J4">
        <f t="shared" si="0"/>
        <v>4714.0868</v>
      </c>
      <c r="K4">
        <f t="shared" si="0"/>
        <v>694.7442184524073</v>
      </c>
      <c r="L4">
        <f t="shared" si="0"/>
        <v>698.5390389507118</v>
      </c>
    </row>
  </sheetData>
  <sheetProtection/>
  <printOptions/>
  <pageMargins left="0.75" right="0.75" top="1" bottom="1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G20"/>
  <sheetViews>
    <sheetView workbookViewId="0" topLeftCell="A1">
      <selection activeCell="F26" sqref="F26"/>
    </sheetView>
  </sheetViews>
  <sheetFormatPr defaultColWidth="9.00390625" defaultRowHeight="14.25"/>
  <sheetData>
    <row r="1" spans="3:4" ht="14.25">
      <c r="C1" t="s">
        <v>22</v>
      </c>
      <c r="D1" t="s">
        <v>23</v>
      </c>
    </row>
    <row r="2" spans="3:5" ht="14.25">
      <c r="C2">
        <v>1771001</v>
      </c>
      <c r="D2">
        <v>318397</v>
      </c>
      <c r="E2">
        <f>C2+D2</f>
        <v>2089398</v>
      </c>
    </row>
    <row r="3" spans="2:6" ht="14.25">
      <c r="B3" t="s">
        <v>24</v>
      </c>
      <c r="C3">
        <v>132573</v>
      </c>
      <c r="D3">
        <v>21486</v>
      </c>
      <c r="E3">
        <f aca="true" t="shared" si="0" ref="E3:E20">C3+D3</f>
        <v>154059</v>
      </c>
      <c r="F3">
        <f>E3/E2</f>
        <v>0.07373367831308349</v>
      </c>
    </row>
    <row r="4" spans="2:6" ht="14.25">
      <c r="B4" t="s">
        <v>17</v>
      </c>
      <c r="C4">
        <v>35194</v>
      </c>
      <c r="D4">
        <v>15578</v>
      </c>
      <c r="E4">
        <f t="shared" si="0"/>
        <v>50772</v>
      </c>
      <c r="F4">
        <f>E4/E2</f>
        <v>0.024299822245450603</v>
      </c>
    </row>
    <row r="5" spans="2:6" ht="14.25">
      <c r="B5" t="s">
        <v>25</v>
      </c>
      <c r="C5">
        <v>226035</v>
      </c>
      <c r="D5">
        <v>8995</v>
      </c>
      <c r="E5">
        <f t="shared" si="0"/>
        <v>235030</v>
      </c>
      <c r="F5">
        <f>E5/2089398</f>
        <v>0.11248694600071409</v>
      </c>
    </row>
    <row r="6" spans="2:6" ht="14.25">
      <c r="B6" t="s">
        <v>26</v>
      </c>
      <c r="C6">
        <v>241289</v>
      </c>
      <c r="D6">
        <v>25556</v>
      </c>
      <c r="E6">
        <f t="shared" si="0"/>
        <v>266845</v>
      </c>
      <c r="F6">
        <f aca="true" t="shared" si="1" ref="F6:F20">E6/2089398</f>
        <v>0.12771381996153916</v>
      </c>
    </row>
    <row r="7" spans="2:6" ht="14.25">
      <c r="B7" t="s">
        <v>27</v>
      </c>
      <c r="C7">
        <v>71956</v>
      </c>
      <c r="D7">
        <v>22394</v>
      </c>
      <c r="E7">
        <f t="shared" si="0"/>
        <v>94350</v>
      </c>
      <c r="F7">
        <f t="shared" si="1"/>
        <v>0.04515654748401214</v>
      </c>
    </row>
    <row r="8" spans="2:6" ht="14.25">
      <c r="B8" t="s">
        <v>28</v>
      </c>
      <c r="C8">
        <v>295293</v>
      </c>
      <c r="D8">
        <v>34002</v>
      </c>
      <c r="E8">
        <f t="shared" si="0"/>
        <v>329295</v>
      </c>
      <c r="F8">
        <f t="shared" si="1"/>
        <v>0.1576028119104163</v>
      </c>
    </row>
    <row r="9" spans="2:6" ht="14.25">
      <c r="B9" t="s">
        <v>29</v>
      </c>
      <c r="C9">
        <v>87695</v>
      </c>
      <c r="D9">
        <v>21082</v>
      </c>
      <c r="E9">
        <f t="shared" si="0"/>
        <v>108777</v>
      </c>
      <c r="F9">
        <f t="shared" si="1"/>
        <v>0.052061407161297174</v>
      </c>
    </row>
    <row r="10" spans="2:6" ht="14.25">
      <c r="B10" t="s">
        <v>30</v>
      </c>
      <c r="C10">
        <v>109637</v>
      </c>
      <c r="D10">
        <v>22063</v>
      </c>
      <c r="E10">
        <f t="shared" si="0"/>
        <v>131700</v>
      </c>
      <c r="F10">
        <f t="shared" si="1"/>
        <v>0.06303250984254795</v>
      </c>
    </row>
    <row r="11" spans="2:6" ht="14.25">
      <c r="B11" t="s">
        <v>31</v>
      </c>
      <c r="C11">
        <v>176579</v>
      </c>
      <c r="D11">
        <v>28048</v>
      </c>
      <c r="E11">
        <f t="shared" si="0"/>
        <v>204627</v>
      </c>
      <c r="F11">
        <f t="shared" si="1"/>
        <v>0.09793586478019027</v>
      </c>
    </row>
    <row r="12" spans="2:6" ht="14.25">
      <c r="B12" t="s">
        <v>32</v>
      </c>
      <c r="C12">
        <v>38204</v>
      </c>
      <c r="D12">
        <v>22732</v>
      </c>
      <c r="E12">
        <f t="shared" si="0"/>
        <v>60936</v>
      </c>
      <c r="F12">
        <f t="shared" si="1"/>
        <v>0.02916438131940396</v>
      </c>
    </row>
    <row r="13" spans="2:6" ht="14.25">
      <c r="B13" t="s">
        <v>33</v>
      </c>
      <c r="C13">
        <v>63188</v>
      </c>
      <c r="D13">
        <v>31265</v>
      </c>
      <c r="E13">
        <f t="shared" si="0"/>
        <v>94453</v>
      </c>
      <c r="F13">
        <f t="shared" si="1"/>
        <v>0.04520584397994063</v>
      </c>
    </row>
    <row r="14" spans="2:6" ht="14.25">
      <c r="B14" t="s">
        <v>34</v>
      </c>
      <c r="C14">
        <v>51923</v>
      </c>
      <c r="D14">
        <v>7929</v>
      </c>
      <c r="E14">
        <v>70379</v>
      </c>
      <c r="F14">
        <f t="shared" si="1"/>
        <v>0.033683864921857876</v>
      </c>
    </row>
    <row r="15" spans="2:6" ht="14.25">
      <c r="B15" t="s">
        <v>35</v>
      </c>
      <c r="C15">
        <v>23123</v>
      </c>
      <c r="D15">
        <v>24289</v>
      </c>
      <c r="E15">
        <f t="shared" si="0"/>
        <v>47412</v>
      </c>
      <c r="F15">
        <f t="shared" si="1"/>
        <v>0.022691703543317263</v>
      </c>
    </row>
    <row r="16" spans="2:6" ht="14.25">
      <c r="B16" t="s">
        <v>36</v>
      </c>
      <c r="C16">
        <v>47241</v>
      </c>
      <c r="D16">
        <v>7166</v>
      </c>
      <c r="E16">
        <f t="shared" si="0"/>
        <v>54407</v>
      </c>
      <c r="F16">
        <f t="shared" si="1"/>
        <v>0.026039557805645454</v>
      </c>
    </row>
    <row r="17" spans="2:6" ht="14.25">
      <c r="B17" t="s">
        <v>37</v>
      </c>
      <c r="C17">
        <v>106292</v>
      </c>
      <c r="D17">
        <v>15070</v>
      </c>
      <c r="E17">
        <v>148270</v>
      </c>
      <c r="F17">
        <f t="shared" si="1"/>
        <v>0.07096302379919958</v>
      </c>
    </row>
    <row r="18" spans="2:6" ht="14.25">
      <c r="B18" t="s">
        <v>38</v>
      </c>
      <c r="C18">
        <v>31094</v>
      </c>
      <c r="D18">
        <v>6992</v>
      </c>
      <c r="E18">
        <f t="shared" si="0"/>
        <v>38086</v>
      </c>
      <c r="F18">
        <f t="shared" si="1"/>
        <v>0.018228216931384062</v>
      </c>
    </row>
    <row r="19" spans="2:7" ht="14.25">
      <c r="B19" t="s">
        <v>39</v>
      </c>
      <c r="C19">
        <v>9560</v>
      </c>
      <c r="D19">
        <v>967</v>
      </c>
      <c r="E19" s="1">
        <f t="shared" si="0"/>
        <v>10527</v>
      </c>
      <c r="F19" s="1">
        <f t="shared" si="1"/>
        <v>0.00503829332659455</v>
      </c>
      <c r="G19" s="2"/>
    </row>
    <row r="20" spans="2:6" ht="14.25">
      <c r="B20" t="s">
        <v>40</v>
      </c>
      <c r="C20">
        <v>24125</v>
      </c>
      <c r="D20">
        <v>2783</v>
      </c>
      <c r="E20" s="1">
        <f t="shared" si="0"/>
        <v>26908</v>
      </c>
      <c r="F20" s="1">
        <f t="shared" si="1"/>
        <v>0.012878350606251178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wg_mzt</dc:creator>
  <cp:keywords/>
  <dc:description/>
  <cp:lastModifiedBy>刘贝贝</cp:lastModifiedBy>
  <cp:lastPrinted>2021-12-08T10:15:35Z</cp:lastPrinted>
  <dcterms:created xsi:type="dcterms:W3CDTF">2007-05-25T01:57:32Z</dcterms:created>
  <dcterms:modified xsi:type="dcterms:W3CDTF">2022-10-21T08:31:42Z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KSORubyTemplate">
    <vt:lpwstr>14</vt:lpwstr>
  </property>
  <property fmtid="{D5CDD505-2E9C-101B-9397-08002B2CF9AE}" pid="5" name="I">
    <vt:lpwstr>BAB2AAA666B849958229A5AE1F854BC1</vt:lpwstr>
  </property>
</Properties>
</file>